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7995" tabRatio="914" activeTab="0"/>
  </bookViews>
  <sheets>
    <sheet name="封面" sheetId="1" r:id="rId1"/>
    <sheet name="常用信息 " sheetId="2" r:id="rId2"/>
    <sheet name="通讯录 " sheetId="3" r:id="rId3"/>
    <sheet name="备忘录 " sheetId="4" r:id="rId4"/>
    <sheet name="常用网址 " sheetId="5" r:id="rId5"/>
    <sheet name="1月" sheetId="6" r:id="rId6"/>
    <sheet name="2月" sheetId="7" r:id="rId7"/>
    <sheet name="3月" sheetId="8" r:id="rId8"/>
    <sheet name="4月" sheetId="9" r:id="rId9"/>
    <sheet name="5月" sheetId="10" r:id="rId10"/>
    <sheet name="6月" sheetId="11" r:id="rId11"/>
    <sheet name="7月" sheetId="12" r:id="rId12"/>
    <sheet name="8月" sheetId="13" r:id="rId13"/>
    <sheet name="9月" sheetId="14" r:id="rId14"/>
    <sheet name="10月" sheetId="15" r:id="rId15"/>
    <sheet name="11月" sheetId="16" r:id="rId16"/>
    <sheet name="12月" sheetId="17" r:id="rId17"/>
    <sheet name="个人理财 " sheetId="18" r:id="rId18"/>
    <sheet name="个财1月" sheetId="19" r:id="rId19"/>
    <sheet name="个财2月" sheetId="20" r:id="rId20"/>
    <sheet name="个财3月" sheetId="21" r:id="rId21"/>
    <sheet name="个财4月" sheetId="22" r:id="rId22"/>
    <sheet name="个财5月" sheetId="23" r:id="rId23"/>
    <sheet name="个财6月" sheetId="24" r:id="rId24"/>
    <sheet name="个财7月" sheetId="25" r:id="rId25"/>
    <sheet name="个财8月" sheetId="26" r:id="rId26"/>
    <sheet name="个财9月" sheetId="27" r:id="rId27"/>
    <sheet name="个财10月" sheetId="28" r:id="rId28"/>
    <sheet name="个财11月" sheetId="29" r:id="rId29"/>
    <sheet name="个财12月" sheetId="30" r:id="rId30"/>
    <sheet name="电话号" sheetId="31" r:id="rId31"/>
  </sheets>
  <externalReferences>
    <externalReference r:id="rId34"/>
    <externalReference r:id="rId35"/>
    <externalReference r:id="rId36"/>
  </externalReferences>
  <definedNames>
    <definedName name="back">REPT(" ",16-time)</definedName>
    <definedName name="back1">REPT(" ",time-16)</definedName>
    <definedName name="front">REPT(" ",time)</definedName>
    <definedName name="front1">REPT(" ",16-(time-16))</definedName>
    <definedName name="_xlnm.Print_Area" localSheetId="0">'封面'!$A$1:$N$34</definedName>
    <definedName name="time">MOD(INT((NOW()-'[3]Sheet1'!$B$1)*1000000),31)</definedName>
  </definedNames>
  <calcPr fullCalcOnLoad="1"/>
</workbook>
</file>

<file path=xl/comments18.xml><?xml version="1.0" encoding="utf-8"?>
<comments xmlns="http://schemas.openxmlformats.org/spreadsheetml/2006/main">
  <authors>
    <author>作者</author>
  </authors>
  <commentList>
    <comment ref="C24" authorId="0">
      <text>
        <r>
          <rPr>
            <sz val="9"/>
            <rFont val="宋体"/>
            <family val="0"/>
          </rPr>
          <t xml:space="preserve">填入上年结余数.
</t>
        </r>
      </text>
    </comment>
  </commentList>
</comments>
</file>

<file path=xl/sharedStrings.xml><?xml version="1.0" encoding="utf-8"?>
<sst xmlns="http://schemas.openxmlformats.org/spreadsheetml/2006/main" count="1027" uniqueCount="524">
  <si>
    <t>MEMO</t>
  </si>
  <si>
    <t xml:space="preserve">常用信息 </t>
  </si>
  <si>
    <t xml:space="preserve">常用信息 </t>
  </si>
  <si>
    <t>序号</t>
  </si>
  <si>
    <t>客 户 名 称</t>
  </si>
  <si>
    <t>联 系 人</t>
  </si>
  <si>
    <t>联系电话</t>
  </si>
  <si>
    <t>E-Mail</t>
  </si>
  <si>
    <t>地      址</t>
  </si>
  <si>
    <t>邮 编</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</si>
  <si>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</si>
  <si>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</si>
  <si>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</si>
  <si>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</si>
  <si>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</si>
  <si>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</si>
  <si>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</si>
  <si>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</si>
  <si>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</si>
  <si>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</si>
  <si>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</si>
  <si>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</si>
  <si>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</si>
  <si>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</si>
  <si>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</si>
  <si>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</si>
  <si>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</si>
  <si>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</si>
  <si>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</si>
  <si>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</si>
  <si>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</si>
  <si>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</si>
  <si>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</si>
  <si>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</si>
  <si>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</si>
  <si>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</si>
  <si>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</si>
  <si>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</si>
  <si>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</si>
  <si>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</si>
  <si>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</si>
  <si>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</si>
  <si>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</si>
  <si>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</si>
  <si>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</si>
  <si>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</si>
  <si>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</si>
  <si>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</si>
  <si>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</si>
  <si>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</si>
  <si>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</si>
  <si>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</si>
  <si>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</si>
  <si>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</si>
  <si>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</si>
  <si>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</si>
  <si>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</si>
  <si>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</si>
  <si>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</si>
  <si>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</si>
  <si>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</si>
  <si>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</si>
  <si>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</si>
  <si>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</si>
  <si>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</si>
  <si>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</si>
  <si>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</si>
  <si>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</si>
  <si>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</si>
  <si>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</si>
  <si>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</si>
  <si>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</si>
  <si>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</si>
  <si>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</si>
  <si>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</si>
  <si>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</si>
  <si>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</si>
  <si>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</si>
  <si>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</si>
  <si>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</si>
  <si>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</si>
  <si>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</si>
  <si>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</si>
  <si>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</si>
  <si>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</si>
  <si>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</si>
  <si>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</si>
  <si>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</si>
  <si>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</si>
  <si>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</si>
  <si>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</si>
  <si>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</si>
  <si>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</si>
  <si>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</si>
  <si>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</si>
  <si>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</si>
  <si>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</si>
  <si>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</si>
  <si>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</si>
  <si>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</si>
  <si>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</si>
  <si>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</si>
  <si>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</si>
  <si>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</si>
  <si>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</si>
  <si>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</si>
  <si>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</si>
  <si>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</si>
  <si>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</si>
  <si>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</si>
  <si>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</si>
  <si>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</si>
  <si>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</si>
  <si>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</si>
  <si>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</si>
  <si>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</si>
  <si>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</si>
  <si>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</si>
  <si>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</si>
  <si>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</si>
  <si>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</si>
  <si>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</si>
  <si>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</si>
  <si>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</si>
  <si>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</si>
  <si>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</si>
  <si>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</si>
  <si>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</si>
  <si>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</si>
  <si>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</si>
  <si>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</si>
  <si>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</si>
  <si>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</si>
  <si>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</si>
  <si>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</si>
  <si>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</si>
  <si>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</si>
  <si>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</si>
  <si>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</si>
  <si>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</si>
  <si>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</si>
  <si>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</si>
  <si>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</si>
  <si>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</si>
  <si>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</si>
  <si>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</si>
  <si>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</si>
  <si>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</si>
  <si>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</si>
  <si>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</si>
  <si>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</si>
  <si>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</si>
  <si>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</si>
  <si>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</si>
  <si>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</si>
  <si>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</si>
  <si>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</si>
  <si>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</si>
  <si>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</si>
  <si>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</si>
  <si>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</si>
  <si>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</si>
  <si>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</si>
  <si>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</si>
  <si>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</si>
  <si>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</si>
  <si>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</si>
  <si>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</si>
  <si>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</si>
  <si>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</si>
  <si>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</si>
  <si>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</si>
  <si>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</si>
  <si>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</si>
  <si>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</si>
  <si>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</si>
  <si>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</si>
  <si>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</si>
  <si>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</si>
  <si>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</si>
  <si>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</si>
  <si>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</si>
  <si>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</si>
  <si>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</si>
  <si>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</si>
  <si>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</si>
  <si>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</si>
  <si>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</si>
  <si>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</si>
  <si>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</si>
  <si>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</si>
  <si>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</si>
  <si>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</si>
  <si>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</si>
  <si>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</si>
  <si>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</si>
  <si>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</si>
  <si>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</si>
  <si>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</si>
  <si>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</si>
  <si>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</si>
  <si>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</si>
  <si>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</si>
  <si>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</si>
  <si>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</si>
  <si>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</si>
  <si>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</si>
  <si>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</si>
  <si>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</si>
  <si>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</si>
  <si>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</si>
  <si>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</si>
  <si>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</si>
  <si>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</si>
  <si>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</si>
  <si>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</si>
  <si>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</si>
  <si>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</si>
  <si>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</si>
  <si>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</si>
  <si>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</si>
  <si>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</si>
  <si>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</si>
  <si>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</si>
  <si>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</si>
  <si>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</si>
  <si>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</si>
  <si>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</si>
  <si>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</si>
  <si>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</si>
  <si>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</si>
  <si>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</si>
  <si>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</si>
  <si>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</si>
  <si>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</si>
  <si>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</si>
  <si>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</si>
  <si>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</si>
  <si>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</si>
  <si>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</si>
  <si>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</si>
  <si>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</si>
  <si>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</si>
  <si>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</si>
  <si>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</si>
  <si>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</si>
  <si>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</si>
  <si>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</si>
  <si>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</si>
  <si>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</si>
  <si>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</si>
  <si>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</si>
  <si>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</si>
  <si>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</si>
  <si>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</si>
  <si>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</si>
  <si>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</si>
  <si>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</si>
  <si>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</si>
  <si>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</si>
  <si>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</si>
  <si>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</si>
  <si>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</si>
  <si>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</si>
  <si>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</si>
  <si>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</si>
  <si>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</si>
  <si>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</si>
  <si>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</si>
  <si>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</si>
  <si>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</si>
  <si>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</si>
  <si>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</si>
  <si>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</si>
  <si>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</si>
  <si>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</si>
  <si>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</si>
  <si>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</si>
  <si>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</si>
  <si>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</si>
  <si>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</si>
  <si>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</si>
  <si>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</si>
  <si>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</si>
  <si>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</si>
  <si>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</si>
  <si>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</si>
  <si>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</si>
  <si>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</si>
  <si>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</si>
  <si>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</si>
  <si>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</si>
  <si>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</si>
  <si>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</si>
  <si>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</si>
  <si>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</si>
  <si>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</si>
  <si>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</si>
  <si>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</si>
  <si>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</si>
  <si>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</si>
  <si>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</si>
  <si>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</si>
  <si>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</si>
  <si>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</si>
  <si>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</si>
  <si>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</si>
  <si>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</si>
  <si>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</si>
  <si>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</si>
  <si>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备  忘  录</t>
  </si>
  <si>
    <t>日 期</t>
  </si>
  <si>
    <t>事        项</t>
  </si>
  <si>
    <t xml:space="preserve">常  用  网  址 </t>
  </si>
  <si>
    <t>序号</t>
  </si>
  <si>
    <t>网址类别</t>
  </si>
  <si>
    <t>1</t>
  </si>
  <si>
    <t>常用信息</t>
  </si>
  <si>
    <t>今天是：</t>
  </si>
  <si>
    <t>通讯录</t>
  </si>
  <si>
    <t>备忘录</t>
  </si>
  <si>
    <t>常用网址</t>
  </si>
  <si>
    <t>个人理财</t>
  </si>
  <si>
    <t>1月</t>
  </si>
  <si>
    <t>理财</t>
  </si>
  <si>
    <r>
      <t>2月</t>
    </r>
  </si>
  <si>
    <r>
      <t>3月</t>
    </r>
  </si>
  <si>
    <r>
      <t>4月</t>
    </r>
  </si>
  <si>
    <r>
      <t>5月</t>
    </r>
  </si>
  <si>
    <r>
      <t>6月</t>
    </r>
  </si>
  <si>
    <r>
      <t>7月</t>
    </r>
  </si>
  <si>
    <r>
      <t>8月</t>
    </r>
  </si>
  <si>
    <r>
      <t>9月</t>
    </r>
  </si>
  <si>
    <r>
      <t>10月</t>
    </r>
  </si>
  <si>
    <r>
      <t>11月</t>
    </r>
  </si>
  <si>
    <r>
      <t>12月</t>
    </r>
  </si>
  <si>
    <t>从左往右</t>
  </si>
  <si>
    <t>从右往左</t>
  </si>
  <si>
    <t>撞墙式摇摆</t>
  </si>
  <si>
    <r>
      <t>请按住</t>
    </r>
    <r>
      <rPr>
        <sz val="12"/>
        <color indexed="53"/>
        <rFont val="宋体"/>
        <family val="0"/>
      </rPr>
      <t>“</t>
    </r>
    <r>
      <rPr>
        <sz val="12"/>
        <color indexed="53"/>
        <rFont val="Times New Roman"/>
        <family val="1"/>
      </rPr>
      <t xml:space="preserve"> F9 ”</t>
    </r>
    <r>
      <rPr>
        <sz val="12"/>
        <color indexed="11"/>
        <rFont val="宋体"/>
        <family val="0"/>
      </rPr>
      <t>不放看看会发生什么变化！</t>
    </r>
  </si>
  <si>
    <t>理财</t>
  </si>
  <si>
    <t>请输入年份</t>
  </si>
  <si>
    <t>网  站  说  明</t>
  </si>
  <si>
    <t>网  站  网  址</t>
  </si>
  <si>
    <t>网 站 名 称</t>
  </si>
  <si>
    <t>日期</t>
  </si>
  <si>
    <t>摘      要</t>
  </si>
  <si>
    <t>收支项目</t>
  </si>
  <si>
    <t>收      入</t>
  </si>
  <si>
    <t>支      出</t>
  </si>
  <si>
    <t>薪 金</t>
  </si>
  <si>
    <t>受 馈</t>
  </si>
  <si>
    <t>A</t>
  </si>
  <si>
    <t>B</t>
  </si>
  <si>
    <t>家 庭</t>
  </si>
  <si>
    <t>生 活</t>
  </si>
  <si>
    <t>交 通</t>
  </si>
  <si>
    <t>娱 乐</t>
  </si>
  <si>
    <t>医 疗</t>
  </si>
  <si>
    <t>旅 游</t>
  </si>
  <si>
    <t>学 习</t>
  </si>
  <si>
    <t>C</t>
  </si>
  <si>
    <t>D</t>
  </si>
  <si>
    <t>E</t>
  </si>
  <si>
    <t>日 期</t>
  </si>
  <si>
    <t>摘      要</t>
  </si>
  <si>
    <t>收支项目</t>
  </si>
  <si>
    <t>收      入</t>
  </si>
  <si>
    <t>支      出</t>
  </si>
  <si>
    <t>薪 金</t>
  </si>
  <si>
    <t>受 馈</t>
  </si>
  <si>
    <t>A</t>
  </si>
  <si>
    <t>B</t>
  </si>
  <si>
    <t>家 庭</t>
  </si>
  <si>
    <t>生 活</t>
  </si>
  <si>
    <t>交 通</t>
  </si>
  <si>
    <t>娱 乐</t>
  </si>
  <si>
    <t>医 疗</t>
  </si>
  <si>
    <t>旅 游</t>
  </si>
  <si>
    <t>学 习</t>
  </si>
  <si>
    <t>C</t>
  </si>
  <si>
    <t>D</t>
  </si>
  <si>
    <t>E</t>
  </si>
  <si>
    <t>日期</t>
  </si>
  <si>
    <t>摘      要</t>
  </si>
  <si>
    <t>收支项目</t>
  </si>
  <si>
    <t>收      入</t>
  </si>
  <si>
    <t>支      出</t>
  </si>
  <si>
    <t>薪 金</t>
  </si>
  <si>
    <t>受 馈</t>
  </si>
  <si>
    <t>A</t>
  </si>
  <si>
    <t>B</t>
  </si>
  <si>
    <t>家 庭</t>
  </si>
  <si>
    <t>生 活</t>
  </si>
  <si>
    <t>交 通</t>
  </si>
  <si>
    <t>娱 乐</t>
  </si>
  <si>
    <t>医 疗</t>
  </si>
  <si>
    <t>旅 游</t>
  </si>
  <si>
    <t>学 习</t>
  </si>
  <si>
    <t>C</t>
  </si>
  <si>
    <t>D</t>
  </si>
  <si>
    <t>E</t>
  </si>
  <si>
    <t>日 期</t>
  </si>
  <si>
    <t>摘      要</t>
  </si>
  <si>
    <t>收支项目</t>
  </si>
  <si>
    <t>收      入</t>
  </si>
  <si>
    <t>支      出</t>
  </si>
  <si>
    <t>薪 金</t>
  </si>
  <si>
    <t>受 馈</t>
  </si>
  <si>
    <t>A</t>
  </si>
  <si>
    <t>B</t>
  </si>
  <si>
    <t>家 庭</t>
  </si>
  <si>
    <t>生 活</t>
  </si>
  <si>
    <t>交 通</t>
  </si>
  <si>
    <t>娱 乐</t>
  </si>
  <si>
    <t>医 疗</t>
  </si>
  <si>
    <t>旅 游</t>
  </si>
  <si>
    <t>学 习</t>
  </si>
  <si>
    <t>C</t>
  </si>
  <si>
    <t>D</t>
  </si>
  <si>
    <t>E</t>
  </si>
  <si>
    <t>日 期</t>
  </si>
  <si>
    <t>摘      要</t>
  </si>
  <si>
    <t>收支项目</t>
  </si>
  <si>
    <t>收      入</t>
  </si>
  <si>
    <t>支      出</t>
  </si>
  <si>
    <t>薪 金</t>
  </si>
  <si>
    <t>受 馈</t>
  </si>
  <si>
    <t>A</t>
  </si>
  <si>
    <t>B</t>
  </si>
  <si>
    <t>家 庭</t>
  </si>
  <si>
    <t>生 活</t>
  </si>
  <si>
    <t>交 通</t>
  </si>
  <si>
    <t>娱 乐</t>
  </si>
  <si>
    <t>医 疗</t>
  </si>
  <si>
    <t>旅 游</t>
  </si>
  <si>
    <t>学 习</t>
  </si>
  <si>
    <t>C</t>
  </si>
  <si>
    <t>D</t>
  </si>
  <si>
    <t>E</t>
  </si>
  <si>
    <t>日 期</t>
  </si>
  <si>
    <t>摘      要</t>
  </si>
  <si>
    <t>收支项目</t>
  </si>
  <si>
    <t>收      入</t>
  </si>
  <si>
    <t>支      出</t>
  </si>
  <si>
    <t>薪 金</t>
  </si>
  <si>
    <t>受 馈</t>
  </si>
  <si>
    <t>A</t>
  </si>
  <si>
    <t>B</t>
  </si>
  <si>
    <t>家 庭</t>
  </si>
  <si>
    <t>生 活</t>
  </si>
  <si>
    <t>交 通</t>
  </si>
  <si>
    <t>娱 乐</t>
  </si>
  <si>
    <t>医 疗</t>
  </si>
  <si>
    <t>旅 游</t>
  </si>
  <si>
    <t>学 习</t>
  </si>
  <si>
    <t>C</t>
  </si>
  <si>
    <t>D</t>
  </si>
  <si>
    <t>E</t>
  </si>
  <si>
    <t>日期</t>
  </si>
  <si>
    <t>日 期</t>
  </si>
  <si>
    <t>摘      要</t>
  </si>
  <si>
    <t>收支项目</t>
  </si>
  <si>
    <t>收      入</t>
  </si>
  <si>
    <t>支      出</t>
  </si>
  <si>
    <t>薪 金</t>
  </si>
  <si>
    <t>受 馈</t>
  </si>
  <si>
    <t>A</t>
  </si>
  <si>
    <t>B</t>
  </si>
  <si>
    <t>家 庭</t>
  </si>
  <si>
    <t>生 活</t>
  </si>
  <si>
    <t>交 通</t>
  </si>
  <si>
    <t>娱 乐</t>
  </si>
  <si>
    <t>医 疗</t>
  </si>
  <si>
    <t>旅 游</t>
  </si>
  <si>
    <t>学 习</t>
  </si>
  <si>
    <t>C</t>
  </si>
  <si>
    <t>D</t>
  </si>
  <si>
    <t>E</t>
  </si>
  <si>
    <t>一  月</t>
  </si>
  <si>
    <t>二  月</t>
  </si>
  <si>
    <t>三  月</t>
  </si>
  <si>
    <t>四  月</t>
  </si>
  <si>
    <t>五  月</t>
  </si>
  <si>
    <t>六  月</t>
  </si>
  <si>
    <t>七  月</t>
  </si>
  <si>
    <t>八  月</t>
  </si>
  <si>
    <t>九  月</t>
  </si>
  <si>
    <t>十  月</t>
  </si>
  <si>
    <t>十一 月</t>
  </si>
  <si>
    <t>十二 月</t>
  </si>
  <si>
    <t>收支项目</t>
  </si>
  <si>
    <t>收入</t>
  </si>
  <si>
    <t>薪金</t>
  </si>
  <si>
    <t>受馈</t>
  </si>
  <si>
    <t>家庭</t>
  </si>
  <si>
    <t>生活</t>
  </si>
  <si>
    <t>支出</t>
  </si>
  <si>
    <t>交通</t>
  </si>
  <si>
    <r>
      <t>家</t>
    </r>
    <r>
      <rPr>
        <sz val="10"/>
        <color indexed="54"/>
        <rFont val="Times New Roman"/>
        <family val="1"/>
      </rPr>
      <t xml:space="preserve"> </t>
    </r>
    <r>
      <rPr>
        <sz val="10"/>
        <color indexed="54"/>
        <rFont val="宋体"/>
        <family val="0"/>
      </rPr>
      <t>庭</t>
    </r>
  </si>
  <si>
    <t>娱乐</t>
  </si>
  <si>
    <r>
      <t>生</t>
    </r>
    <r>
      <rPr>
        <sz val="10"/>
        <color indexed="54"/>
        <rFont val="Times New Roman"/>
        <family val="1"/>
      </rPr>
      <t xml:space="preserve"> </t>
    </r>
    <r>
      <rPr>
        <sz val="10"/>
        <color indexed="54"/>
        <rFont val="宋体"/>
        <family val="0"/>
      </rPr>
      <t>活</t>
    </r>
  </si>
  <si>
    <t>医疗</t>
  </si>
  <si>
    <r>
      <t>交</t>
    </r>
    <r>
      <rPr>
        <sz val="10"/>
        <color indexed="54"/>
        <rFont val="Times New Roman"/>
        <family val="1"/>
      </rPr>
      <t xml:space="preserve"> </t>
    </r>
    <r>
      <rPr>
        <sz val="10"/>
        <color indexed="54"/>
        <rFont val="宋体"/>
        <family val="0"/>
      </rPr>
      <t>通</t>
    </r>
  </si>
  <si>
    <t>旅游</t>
  </si>
  <si>
    <r>
      <t>娱</t>
    </r>
    <r>
      <rPr>
        <sz val="10"/>
        <color indexed="54"/>
        <rFont val="Times New Roman"/>
        <family val="1"/>
      </rPr>
      <t xml:space="preserve"> </t>
    </r>
    <r>
      <rPr>
        <sz val="10"/>
        <color indexed="54"/>
        <rFont val="宋体"/>
        <family val="0"/>
      </rPr>
      <t>乐</t>
    </r>
  </si>
  <si>
    <t>学习</t>
  </si>
  <si>
    <r>
      <t>医</t>
    </r>
    <r>
      <rPr>
        <sz val="10"/>
        <color indexed="54"/>
        <rFont val="Times New Roman"/>
        <family val="1"/>
      </rPr>
      <t xml:space="preserve"> </t>
    </r>
    <r>
      <rPr>
        <sz val="10"/>
        <color indexed="54"/>
        <rFont val="宋体"/>
        <family val="0"/>
      </rPr>
      <t>疗</t>
    </r>
  </si>
  <si>
    <r>
      <t>旅</t>
    </r>
    <r>
      <rPr>
        <sz val="10"/>
        <color indexed="54"/>
        <rFont val="Times New Roman"/>
        <family val="1"/>
      </rPr>
      <t xml:space="preserve"> </t>
    </r>
    <r>
      <rPr>
        <sz val="10"/>
        <color indexed="54"/>
        <rFont val="宋体"/>
        <family val="0"/>
      </rPr>
      <t>游</t>
    </r>
  </si>
  <si>
    <r>
      <t>学</t>
    </r>
    <r>
      <rPr>
        <sz val="10"/>
        <color indexed="54"/>
        <rFont val="Times New Roman"/>
        <family val="1"/>
      </rPr>
      <t xml:space="preserve"> </t>
    </r>
    <r>
      <rPr>
        <sz val="10"/>
        <color indexed="54"/>
        <rFont val="宋体"/>
        <family val="0"/>
      </rPr>
      <t>习</t>
    </r>
  </si>
  <si>
    <t>结   余</t>
  </si>
  <si>
    <t>本月结余</t>
  </si>
  <si>
    <t>累计结存</t>
  </si>
  <si>
    <t xml:space="preserve"> 101010 ggggggggghhhhhhhhhhhhh</t>
  </si>
  <si>
    <t>明天是：</t>
  </si>
  <si>
    <t>后天是：</t>
  </si>
  <si>
    <t>后三天是：</t>
  </si>
  <si>
    <t>需办事项：</t>
  </si>
  <si>
    <t>电话号</t>
  </si>
  <si>
    <t>在当日备忘录中输入信息,当日可以显示!</t>
  </si>
  <si>
    <t>www.chinaThr.com</t>
  </si>
  <si>
    <t>将才网</t>
  </si>
  <si>
    <t>将才猎头</t>
  </si>
  <si>
    <t>猎头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</si>
</sst>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月份&quot;"/>
    <numFmt numFmtId="177" formatCode="mmmm"/>
    <numFmt numFmtId="178" formatCode="d\ &quot;周&quot;aaa"/>
    <numFmt numFmtId="179" formatCode="m&quot;月&quot;"/>
    <numFmt numFmtId="180" formatCode="yyyy/mm/dd\ &quot;周&quot;aaa"/>
    <numFmt numFmtId="181" formatCode="d"/>
    <numFmt numFmtId="182" formatCode="aaaa"/>
    <numFmt numFmtId="183" formatCode="yyyy&quot;年&quot;m&quot;月&quot;;@"/>
    <numFmt numFmtId="184" formatCode="_(* #,##0.00_);_(* \(#,##0.00\);_(* &quot;-&quot;??_);_(@_)"/>
    <numFmt numFmtId="185" formatCode="m/d;@"/>
    <numFmt numFmtId="186" formatCode="m&quot;月&quot;d&quot;日&quot;;@"/>
    <numFmt numFmtId="187" formatCode="yyyy&quot;年&quot;m&quot;月&quot;d&quot;日&quot;;@"/>
    <numFmt numFmtId="188" formatCode="&quot;Yes&quot;;&quot;Yes&quot;;&quot;No&quot;"/>
    <numFmt numFmtId="189" formatCode="&quot;True&quot;;&quot;True&quot;;&quot;False&quot;"/>
    <numFmt numFmtId="190" formatCode="&quot;On&quot;;&quot;On&quot;;&quot;Off&quot;"/>
    <numFmt numFmtId="191" formatCode="[$€-2]\ #,##0.00_);[Red]\([$€-2]\ #,##0.00\)"/>
  </numFmts>
  <fonts count="130">
    <font>
      <sz val="12"/>
      <name val="宋体"/>
      <family val="0"/>
    </font>
    <font>
      <sz val="9"/>
      <name val="宋体"/>
      <family val="0"/>
    </font>
    <font>
      <sz val="18"/>
      <name val="黑体"/>
      <family val="0"/>
    </font>
    <font>
      <b/>
      <sz val="14"/>
      <color indexed="60"/>
      <name val="华文琥珀"/>
      <family val="0"/>
    </font>
    <font>
      <sz val="18"/>
      <name val="华文琥珀"/>
      <family val="0"/>
    </font>
    <font>
      <sz val="18"/>
      <color indexed="12"/>
      <name val="华文琥珀"/>
      <family val="0"/>
    </font>
    <font>
      <sz val="12"/>
      <color indexed="9"/>
      <name val="华文琥珀"/>
      <family val="0"/>
    </font>
    <font>
      <sz val="12"/>
      <color indexed="9"/>
      <name val="Arial Black"/>
      <family val="2"/>
    </font>
    <font>
      <sz val="10"/>
      <color indexed="57"/>
      <name val="Arial Black"/>
      <family val="2"/>
    </font>
    <font>
      <sz val="12"/>
      <color indexed="60"/>
      <name val="宋体"/>
      <family val="0"/>
    </font>
    <font>
      <b/>
      <sz val="14"/>
      <color indexed="53"/>
      <name val="Wingdings 2"/>
      <family val="1"/>
    </font>
    <font>
      <b/>
      <sz val="12"/>
      <name val="宋体"/>
      <family val="0"/>
    </font>
    <font>
      <sz val="14"/>
      <color indexed="53"/>
      <name val="隶书"/>
      <family val="3"/>
    </font>
    <font>
      <sz val="12"/>
      <color indexed="9"/>
      <name val="宋体"/>
      <family val="0"/>
    </font>
    <font>
      <sz val="12"/>
      <color indexed="9"/>
      <name val="Times New Roman"/>
      <family val="1"/>
    </font>
    <font>
      <sz val="12"/>
      <color indexed="11"/>
      <name val="宋体"/>
      <family val="0"/>
    </font>
    <font>
      <sz val="14"/>
      <color indexed="11"/>
      <name val="华文彩云"/>
      <family val="0"/>
    </font>
    <font>
      <sz val="11"/>
      <name val="宋体"/>
      <family val="0"/>
    </font>
    <font>
      <sz val="11"/>
      <color indexed="9"/>
      <name val="宋体"/>
      <family val="0"/>
    </font>
    <font>
      <sz val="9"/>
      <color indexed="12"/>
      <name val="宋体"/>
      <family val="0"/>
    </font>
    <font>
      <sz val="10"/>
      <name val="宋体"/>
      <family val="0"/>
    </font>
    <font>
      <sz val="10"/>
      <color indexed="12"/>
      <name val="宋体"/>
      <family val="0"/>
    </font>
    <font>
      <sz val="10"/>
      <color indexed="8"/>
      <name val="Tahoma"/>
      <family val="2"/>
    </font>
    <font>
      <sz val="14"/>
      <color indexed="52"/>
      <name val="隶书"/>
      <family val="3"/>
    </font>
    <font>
      <sz val="10"/>
      <color indexed="9"/>
      <name val="宋体"/>
      <family val="0"/>
    </font>
    <font>
      <sz val="10"/>
      <name val="Times New Roman"/>
      <family val="1"/>
    </font>
    <font>
      <u val="single"/>
      <sz val="12"/>
      <color indexed="12"/>
      <name val="宋体"/>
      <family val="0"/>
    </font>
    <font>
      <sz val="9"/>
      <color indexed="8"/>
      <name val="Verdana"/>
      <family val="2"/>
    </font>
    <font>
      <u val="single"/>
      <sz val="8"/>
      <color indexed="12"/>
      <name val="宋体"/>
      <family val="0"/>
    </font>
    <font>
      <sz val="9"/>
      <color indexed="8"/>
      <name val="Tahoma"/>
      <family val="2"/>
    </font>
    <font>
      <sz val="12"/>
      <color indexed="10"/>
      <name val="宋体"/>
      <family val="0"/>
    </font>
    <font>
      <sz val="12"/>
      <name val="隶书"/>
      <family val="3"/>
    </font>
    <font>
      <b/>
      <sz val="15"/>
      <name val="隶书"/>
      <family val="3"/>
    </font>
    <font>
      <sz val="10"/>
      <name val="华文新魏"/>
      <family val="0"/>
    </font>
    <font>
      <sz val="12"/>
      <color indexed="9"/>
      <name val="隶书"/>
      <family val="3"/>
    </font>
    <font>
      <u val="single"/>
      <sz val="10"/>
      <color indexed="12"/>
      <name val="宋体"/>
      <family val="0"/>
    </font>
    <font>
      <u val="single"/>
      <sz val="12"/>
      <color indexed="36"/>
      <name val="宋体"/>
      <family val="0"/>
    </font>
    <font>
      <b/>
      <sz val="18"/>
      <color indexed="48"/>
      <name val="Verdana"/>
      <family val="2"/>
    </font>
    <font>
      <sz val="12"/>
      <color indexed="53"/>
      <name val="宋体"/>
      <family val="0"/>
    </font>
    <font>
      <sz val="12"/>
      <color indexed="53"/>
      <name val="Times New Roman"/>
      <family val="1"/>
    </font>
    <font>
      <b/>
      <sz val="26"/>
      <color indexed="48"/>
      <name val="华文琥珀"/>
      <family val="0"/>
    </font>
    <font>
      <sz val="18"/>
      <color indexed="9"/>
      <name val="黑体"/>
      <family val="0"/>
    </font>
    <font>
      <sz val="16"/>
      <color indexed="9"/>
      <name val="隶书"/>
      <family val="3"/>
    </font>
    <font>
      <sz val="14"/>
      <color indexed="49"/>
      <name val="华文琥珀"/>
      <family val="0"/>
    </font>
    <font>
      <sz val="22"/>
      <color indexed="10"/>
      <name val="Impact"/>
      <family val="2"/>
    </font>
    <font>
      <sz val="16"/>
      <name val="仿宋_GB2312"/>
      <family val="3"/>
    </font>
    <font>
      <b/>
      <sz val="14"/>
      <color indexed="9"/>
      <name val="宋体"/>
      <family val="0"/>
    </font>
    <font>
      <b/>
      <sz val="14"/>
      <color indexed="53"/>
      <name val="黑体"/>
      <family val="0"/>
    </font>
    <font>
      <sz val="11"/>
      <name val="隶书"/>
      <family val="3"/>
    </font>
    <font>
      <b/>
      <sz val="16"/>
      <color indexed="12"/>
      <name val="黑体"/>
      <family val="0"/>
    </font>
    <font>
      <sz val="14"/>
      <color indexed="12"/>
      <name val="隶书"/>
      <family val="3"/>
    </font>
    <font>
      <sz val="14"/>
      <color indexed="12"/>
      <name val="华文新魏"/>
      <family val="0"/>
    </font>
    <font>
      <sz val="12"/>
      <color indexed="46"/>
      <name val="隶书"/>
      <family val="3"/>
    </font>
    <font>
      <sz val="11"/>
      <color indexed="46"/>
      <name val="隶书"/>
      <family val="3"/>
    </font>
    <font>
      <b/>
      <sz val="15"/>
      <color indexed="46"/>
      <name val="隶书"/>
      <family val="3"/>
    </font>
    <font>
      <sz val="14"/>
      <color indexed="46"/>
      <name val="隶书"/>
      <family val="3"/>
    </font>
    <font>
      <sz val="10"/>
      <color indexed="46"/>
      <name val="华文新魏"/>
      <family val="0"/>
    </font>
    <font>
      <sz val="9"/>
      <color indexed="46"/>
      <name val="宋体"/>
      <family val="0"/>
    </font>
    <font>
      <sz val="18"/>
      <color indexed="10"/>
      <name val="华文琥珀"/>
      <family val="0"/>
    </font>
    <font>
      <sz val="18"/>
      <color indexed="12"/>
      <name val="黑体"/>
      <family val="0"/>
    </font>
    <font>
      <sz val="10"/>
      <name val="Arial Black"/>
      <family val="2"/>
    </font>
    <font>
      <sz val="10"/>
      <color indexed="61"/>
      <name val="宋体"/>
      <family val="0"/>
    </font>
    <font>
      <sz val="10"/>
      <color indexed="17"/>
      <name val="宋体"/>
      <family val="0"/>
    </font>
    <font>
      <sz val="10.5"/>
      <color indexed="53"/>
      <name val="仿宋_GB2312"/>
      <family val="3"/>
    </font>
    <font>
      <b/>
      <sz val="10"/>
      <color indexed="12"/>
      <name val="宋体"/>
      <family val="0"/>
    </font>
    <font>
      <sz val="10"/>
      <color indexed="12"/>
      <name val="Agency FB"/>
      <family val="2"/>
    </font>
    <font>
      <sz val="10"/>
      <color indexed="54"/>
      <name val="宋体"/>
      <family val="0"/>
    </font>
    <font>
      <sz val="10"/>
      <name val="Agency FB"/>
      <family val="2"/>
    </font>
    <font>
      <b/>
      <sz val="10"/>
      <name val="宋体"/>
      <family val="0"/>
    </font>
    <font>
      <sz val="10"/>
      <color indexed="54"/>
      <name val="Times New Roman"/>
      <family val="1"/>
    </font>
    <font>
      <sz val="14"/>
      <color indexed="57"/>
      <name val="Wingdings 2"/>
      <family val="1"/>
    </font>
    <font>
      <b/>
      <sz val="12"/>
      <color indexed="8"/>
      <name val="宋体"/>
      <family val="0"/>
    </font>
    <font>
      <sz val="12"/>
      <color indexed="8"/>
      <name val="宋体"/>
      <family val="0"/>
    </font>
    <font>
      <sz val="12"/>
      <color indexed="17"/>
      <name val="楷体_GB2312"/>
      <family val="3"/>
    </font>
    <font>
      <sz val="12"/>
      <color indexed="17"/>
      <name val="黑体"/>
      <family val="0"/>
    </font>
    <font>
      <sz val="12"/>
      <color indexed="17"/>
      <name val="宋体"/>
      <family val="0"/>
    </font>
    <font>
      <sz val="12"/>
      <name val="仿宋_GB2312"/>
      <family val="3"/>
    </font>
    <font>
      <sz val="12"/>
      <color indexed="12"/>
      <name val="楷体_GB2312"/>
      <family val="3"/>
    </font>
    <font>
      <b/>
      <sz val="14"/>
      <color indexed="48"/>
      <name val="宋体"/>
      <family val="0"/>
    </font>
    <font>
      <sz val="6"/>
      <name val="宋体"/>
      <family val="0"/>
    </font>
    <font>
      <b/>
      <sz val="12"/>
      <color indexed="17"/>
      <name val="宋体"/>
      <family val="0"/>
    </font>
    <font>
      <sz val="9"/>
      <color indexed="8"/>
      <name val="宋体"/>
      <family val="0"/>
    </font>
    <font>
      <sz val="10"/>
      <name val="Arial"/>
      <family val="2"/>
    </font>
    <font>
      <u val="single"/>
      <sz val="9"/>
      <color indexed="12"/>
      <name val="宋体"/>
      <family val="0"/>
    </font>
    <font>
      <sz val="9"/>
      <color indexed="8"/>
      <name val="Arial"/>
      <family val="2"/>
    </font>
    <font>
      <sz val="10"/>
      <color indexed="8"/>
      <name val="宋体"/>
      <family val="0"/>
    </font>
    <font>
      <b/>
      <sz val="18"/>
      <color indexed="12"/>
      <name val="宋体"/>
      <family val="0"/>
    </font>
    <font>
      <sz val="10"/>
      <color indexed="60"/>
      <name val="宋体"/>
      <family val="0"/>
    </font>
    <font>
      <sz val="11"/>
      <name val="黑体"/>
      <family val="0"/>
    </font>
    <font>
      <sz val="9"/>
      <color indexed="30"/>
      <name val="ˎ̥"/>
      <family val="2"/>
    </font>
    <font>
      <sz val="10"/>
      <name val="黑体"/>
      <family val="0"/>
    </font>
    <font>
      <sz val="9"/>
      <color indexed="10"/>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10"/>
      <name val="华文琥珀"/>
      <family val="0"/>
    </font>
    <font>
      <b/>
      <sz val="12"/>
      <color indexed="9"/>
      <name val="宋体"/>
      <family val="0"/>
    </font>
    <font>
      <b/>
      <sz val="20"/>
      <color indexed="17"/>
      <name val="华文琥珀"/>
      <family val="0"/>
    </font>
    <font>
      <b/>
      <sz val="10"/>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darkUp">
        <fgColor indexed="27"/>
        <bgColor indexed="9"/>
      </patternFill>
    </fill>
    <fill>
      <patternFill patternType="solid">
        <fgColor indexed="49"/>
        <bgColor indexed="64"/>
      </patternFill>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indexed="33"/>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14"/>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7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55"/>
      </right>
      <top style="medium">
        <color indexed="12"/>
      </top>
      <bottom style="thin">
        <color indexed="55"/>
      </bottom>
    </border>
    <border>
      <left style="thin">
        <color indexed="55"/>
      </left>
      <right>
        <color indexed="63"/>
      </right>
      <top style="medium">
        <color indexed="12"/>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medium">
        <color indexed="55"/>
      </bottom>
    </border>
    <border>
      <left style="thin">
        <color indexed="55"/>
      </left>
      <right>
        <color indexed="63"/>
      </right>
      <top style="thin">
        <color indexed="55"/>
      </top>
      <bottom style="medium">
        <color indexed="55"/>
      </bottom>
    </border>
    <border>
      <left style="medium">
        <color indexed="25"/>
      </left>
      <right>
        <color indexed="63"/>
      </right>
      <top style="medium">
        <color indexed="25"/>
      </top>
      <bottom style="medium">
        <color indexed="25"/>
      </bottom>
    </border>
    <border>
      <left style="thin">
        <color indexed="22"/>
      </left>
      <right style="thin">
        <color indexed="22"/>
      </right>
      <top style="medium">
        <color indexed="25"/>
      </top>
      <bottom style="medium">
        <color indexed="25"/>
      </bottom>
    </border>
    <border>
      <left style="thin">
        <color indexed="22"/>
      </left>
      <right style="medium">
        <color indexed="25"/>
      </right>
      <top style="medium">
        <color indexed="25"/>
      </top>
      <bottom style="medium">
        <color indexed="25"/>
      </bottom>
    </border>
    <border>
      <left style="medium">
        <color indexed="55"/>
      </left>
      <right style="thin">
        <color indexed="55"/>
      </right>
      <top style="medium">
        <color indexed="25"/>
      </top>
      <bottom style="thin">
        <color indexed="55"/>
      </bottom>
    </border>
    <border>
      <left style="thin">
        <color indexed="55"/>
      </left>
      <right style="thin">
        <color indexed="55"/>
      </right>
      <top style="medium">
        <color indexed="25"/>
      </top>
      <bottom style="thin">
        <color indexed="55"/>
      </bottom>
    </border>
    <border>
      <left style="thin">
        <color indexed="55"/>
      </left>
      <right style="medium">
        <color indexed="55"/>
      </right>
      <top style="medium">
        <color indexed="25"/>
      </top>
      <bottom style="thin">
        <color indexed="55"/>
      </bottom>
    </border>
    <border>
      <left style="medium">
        <color indexed="55"/>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medium">
        <color indexed="55"/>
      </left>
      <right style="thin">
        <color indexed="55"/>
      </right>
      <top style="thin">
        <color indexed="55"/>
      </top>
      <bottom style="medium">
        <color indexed="55"/>
      </bottom>
    </border>
    <border>
      <left style="thin">
        <color indexed="55"/>
      </left>
      <right style="thin">
        <color indexed="55"/>
      </right>
      <top style="thin">
        <color indexed="55"/>
      </top>
      <bottom style="medium">
        <color indexed="55"/>
      </bottom>
    </border>
    <border>
      <left style="thin">
        <color indexed="55"/>
      </left>
      <right style="medium">
        <color indexed="55"/>
      </right>
      <top style="thin">
        <color indexed="55"/>
      </top>
      <bottom style="medium">
        <color indexed="55"/>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medium">
        <color indexed="25"/>
      </left>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5"/>
      </right>
      <top>
        <color indexed="63"/>
      </top>
      <bottom style="thin">
        <color indexed="22"/>
      </bottom>
    </border>
    <border>
      <left style="medium">
        <color indexed="25"/>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color indexed="25"/>
      </right>
      <top style="thin">
        <color indexed="22"/>
      </top>
      <bottom style="thin">
        <color indexed="22"/>
      </bottom>
    </border>
    <border>
      <left style="thin">
        <color indexed="22"/>
      </left>
      <right style="thin">
        <color indexed="22"/>
      </right>
      <top>
        <color indexed="63"/>
      </top>
      <bottom>
        <color indexed="63"/>
      </bottom>
    </border>
    <border>
      <left style="medium">
        <color indexed="25"/>
      </left>
      <right>
        <color indexed="63"/>
      </right>
      <top style="thin">
        <color indexed="22"/>
      </top>
      <bottom style="medium">
        <color indexed="25"/>
      </bottom>
    </border>
    <border>
      <left style="thin">
        <color indexed="22"/>
      </left>
      <right style="thin">
        <color indexed="22"/>
      </right>
      <top style="thin">
        <color indexed="22"/>
      </top>
      <bottom style="medium">
        <color indexed="25"/>
      </bottom>
    </border>
    <border>
      <left style="thin">
        <color indexed="22"/>
      </left>
      <right style="medium">
        <color indexed="25"/>
      </right>
      <top style="thin">
        <color indexed="22"/>
      </top>
      <bottom style="medium">
        <color indexed="25"/>
      </bottom>
    </border>
    <border>
      <left style="thin">
        <color indexed="55"/>
      </left>
      <right>
        <color indexed="63"/>
      </right>
      <top style="thin">
        <color indexed="55"/>
      </top>
      <bottom style="thin"/>
    </border>
    <border>
      <left>
        <color indexed="63"/>
      </left>
      <right>
        <color indexed="63"/>
      </right>
      <top>
        <color indexed="63"/>
      </top>
      <bottom style="medium">
        <color indexed="55"/>
      </bottom>
    </border>
    <border>
      <left>
        <color indexed="63"/>
      </left>
      <right>
        <color indexed="63"/>
      </right>
      <top style="double">
        <color indexed="25"/>
      </top>
      <bottom>
        <color indexed="63"/>
      </bottom>
    </border>
    <border>
      <left style="medium">
        <color indexed="55"/>
      </left>
      <right style="thin">
        <color indexed="55"/>
      </right>
      <top style="medium">
        <color indexed="55"/>
      </top>
      <bottom style="thin">
        <color indexed="55"/>
      </bottom>
    </border>
    <border>
      <left style="thin">
        <color indexed="55"/>
      </left>
      <right style="thin">
        <color indexed="55"/>
      </right>
      <top style="medium">
        <color indexed="55"/>
      </top>
      <bottom style="thin">
        <color indexed="55"/>
      </bottom>
    </border>
    <border>
      <left style="thin">
        <color indexed="55"/>
      </left>
      <right style="medium">
        <color indexed="55"/>
      </right>
      <top style="medium">
        <color indexed="55"/>
      </top>
      <bottom style="thin">
        <color indexed="55"/>
      </bottom>
    </border>
    <border>
      <left style="thin">
        <color indexed="22"/>
      </left>
      <right style="thin">
        <color indexed="22"/>
      </right>
      <top>
        <color indexed="63"/>
      </top>
      <bottom style="thin">
        <color indexed="55"/>
      </bottom>
    </border>
    <border>
      <left style="thin">
        <color indexed="22"/>
      </left>
      <right style="medium">
        <color indexed="55"/>
      </right>
      <top>
        <color indexed="63"/>
      </top>
      <bottom style="thin">
        <color indexed="55"/>
      </bottom>
    </border>
    <border>
      <left style="thin">
        <color indexed="22"/>
      </left>
      <right style="thin">
        <color indexed="22"/>
      </right>
      <top style="thin">
        <color indexed="55"/>
      </top>
      <bottom style="thin">
        <color indexed="55"/>
      </bottom>
    </border>
    <border>
      <left style="thin">
        <color indexed="22"/>
      </left>
      <right style="medium">
        <color indexed="55"/>
      </right>
      <top style="thin">
        <color indexed="55"/>
      </top>
      <bottom style="thin">
        <color indexed="55"/>
      </bottom>
    </border>
    <border>
      <left style="thin">
        <color indexed="22"/>
      </left>
      <right style="thin">
        <color indexed="22"/>
      </right>
      <top style="thin">
        <color indexed="55"/>
      </top>
      <bottom style="medium">
        <color indexed="55"/>
      </bottom>
    </border>
    <border>
      <left style="thin">
        <color indexed="22"/>
      </left>
      <right style="medium">
        <color indexed="55"/>
      </right>
      <top style="thin">
        <color indexed="55"/>
      </top>
      <bottom style="medium">
        <color indexed="55"/>
      </bottom>
    </border>
    <border>
      <left>
        <color indexed="63"/>
      </left>
      <right>
        <color indexed="63"/>
      </right>
      <top>
        <color indexed="63"/>
      </top>
      <bottom style="double">
        <color indexed="22"/>
      </bottom>
    </border>
    <border>
      <left>
        <color indexed="63"/>
      </left>
      <right>
        <color indexed="63"/>
      </right>
      <top style="double">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medium">
        <color indexed="22"/>
      </bottom>
    </border>
    <border>
      <left>
        <color indexed="63"/>
      </left>
      <right>
        <color indexed="63"/>
      </right>
      <top style="double">
        <color indexed="22"/>
      </top>
      <bottom style="medium">
        <color indexed="22"/>
      </bottom>
    </border>
    <border>
      <left>
        <color indexed="63"/>
      </left>
      <right>
        <color indexed="63"/>
      </right>
      <top style="medium">
        <color indexed="22"/>
      </top>
      <bottom style="medium">
        <color indexed="22"/>
      </bottom>
    </border>
    <border>
      <left style="thin">
        <color indexed="9"/>
      </left>
      <right style="thin">
        <color indexed="23"/>
      </right>
      <top>
        <color indexed="63"/>
      </top>
      <bottom>
        <color indexed="63"/>
      </bottom>
    </border>
    <border>
      <left>
        <color indexed="63"/>
      </left>
      <right>
        <color indexed="63"/>
      </right>
      <top style="thin">
        <color indexed="9"/>
      </top>
      <bottom style="thin">
        <color indexed="23"/>
      </bottom>
    </border>
    <border>
      <left style="thin">
        <color indexed="23"/>
      </left>
      <right style="thin">
        <color indexed="9"/>
      </right>
      <top style="thin">
        <color indexed="23"/>
      </top>
      <bottom style="thin">
        <color indexed="9"/>
      </bottom>
    </border>
    <border>
      <left style="medium">
        <color indexed="55"/>
      </left>
      <right style="thin">
        <color indexed="22"/>
      </right>
      <top>
        <color indexed="63"/>
      </top>
      <bottom style="thin">
        <color indexed="55"/>
      </bottom>
    </border>
    <border>
      <left style="medium">
        <color indexed="55"/>
      </left>
      <right style="thin">
        <color indexed="22"/>
      </right>
      <top style="thin">
        <color indexed="55"/>
      </top>
      <bottom style="thin">
        <color indexed="55"/>
      </bottom>
    </border>
    <border>
      <left style="medium">
        <color indexed="55"/>
      </left>
      <right style="thin">
        <color indexed="22"/>
      </right>
      <top style="thin">
        <color indexed="55"/>
      </top>
      <bottom style="medium">
        <color indexed="55"/>
      </bottom>
    </border>
    <border>
      <left style="thin"/>
      <right style="thin"/>
      <top style="thin"/>
      <bottom style="thin"/>
    </border>
    <border>
      <left style="thin">
        <color indexed="9"/>
      </left>
      <right style="thin">
        <color indexed="23"/>
      </right>
      <top>
        <color indexed="63"/>
      </top>
      <bottom style="thin"/>
    </border>
    <border>
      <left style="thin">
        <color indexed="23"/>
      </left>
      <right style="thin">
        <color indexed="9"/>
      </right>
      <top style="thin">
        <color indexed="23"/>
      </top>
      <bottom style="thin"/>
    </border>
    <border>
      <left>
        <color indexed="63"/>
      </left>
      <right style="thin">
        <color indexed="55"/>
      </right>
      <top style="thin">
        <color indexed="55"/>
      </top>
      <bottom style="thin"/>
    </border>
    <border>
      <left style="medium">
        <color indexed="9"/>
      </left>
      <right>
        <color indexed="63"/>
      </right>
      <top style="medium">
        <color indexed="9"/>
      </top>
      <bottom>
        <color indexed="63"/>
      </bottom>
    </border>
    <border>
      <left>
        <color indexed="63"/>
      </left>
      <right style="thick">
        <color indexed="55"/>
      </right>
      <top style="medium">
        <color indexed="9"/>
      </top>
      <bottom>
        <color indexed="63"/>
      </bottom>
    </border>
    <border>
      <left style="medium">
        <color indexed="9"/>
      </left>
      <right>
        <color indexed="63"/>
      </right>
      <top>
        <color indexed="63"/>
      </top>
      <bottom style="thick">
        <color indexed="55"/>
      </bottom>
    </border>
    <border>
      <left>
        <color indexed="63"/>
      </left>
      <right style="thick">
        <color indexed="55"/>
      </right>
      <top>
        <color indexed="63"/>
      </top>
      <bottom style="thick">
        <color indexed="55"/>
      </bottom>
    </border>
    <border>
      <left>
        <color indexed="63"/>
      </left>
      <right>
        <color indexed="63"/>
      </right>
      <top style="thin">
        <color indexed="55"/>
      </top>
      <bottom style="medium">
        <color indexed="55"/>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1" applyNumberFormat="0" applyFill="0" applyAlignment="0" applyProtection="0"/>
    <xf numFmtId="0" fontId="116" fillId="0" borderId="2" applyNumberFormat="0" applyFill="0" applyAlignment="0" applyProtection="0"/>
    <xf numFmtId="0" fontId="117" fillId="0" borderId="3" applyNumberFormat="0" applyFill="0" applyAlignment="0" applyProtection="0"/>
    <xf numFmtId="0" fontId="117" fillId="0" borderId="0" applyNumberFormat="0" applyFill="0" applyBorder="0" applyAlignment="0" applyProtection="0"/>
    <xf numFmtId="0" fontId="118"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119" fillId="21" borderId="0" applyNumberFormat="0" applyBorder="0" applyAlignment="0" applyProtection="0"/>
    <xf numFmtId="0" fontId="1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1" fillId="22" borderId="5" applyNumberFormat="0" applyAlignment="0" applyProtection="0"/>
    <xf numFmtId="0" fontId="122" fillId="23" borderId="6" applyNumberFormat="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3" fillId="26" borderId="0" applyNumberFormat="0" applyBorder="0" applyAlignment="0" applyProtection="0"/>
    <xf numFmtId="0" fontId="113" fillId="27"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26" fillId="30" borderId="0" applyNumberFormat="0" applyBorder="0" applyAlignment="0" applyProtection="0"/>
    <xf numFmtId="0" fontId="127" fillId="22" borderId="8" applyNumberFormat="0" applyAlignment="0" applyProtection="0"/>
    <xf numFmtId="0" fontId="128" fillId="31" borderId="5" applyNumberFormat="0" applyAlignment="0" applyProtection="0"/>
    <xf numFmtId="0" fontId="36" fillId="0" borderId="0" applyNumberFormat="0" applyFill="0" applyBorder="0" applyAlignment="0" applyProtection="0"/>
    <xf numFmtId="0" fontId="0" fillId="32" borderId="9" applyNumberFormat="0" applyFont="0" applyAlignment="0" applyProtection="0"/>
  </cellStyleXfs>
  <cellXfs count="474">
    <xf numFmtId="0" fontId="0" fillId="0" borderId="0" xfId="0" applyAlignment="1">
      <alignment/>
    </xf>
    <xf numFmtId="0" fontId="2" fillId="33" borderId="0" xfId="0" applyFont="1" applyFill="1" applyBorder="1" applyAlignment="1">
      <alignment horizontal="left" vertical="center"/>
    </xf>
    <xf numFmtId="0" fontId="0" fillId="0" borderId="0" xfId="0" applyAlignment="1">
      <alignment horizontal="left"/>
    </xf>
    <xf numFmtId="0" fontId="3" fillId="33" borderId="0" xfId="0" applyFont="1" applyFill="1" applyBorder="1" applyAlignment="1">
      <alignment horizontal="left"/>
    </xf>
    <xf numFmtId="0" fontId="4" fillId="33" borderId="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5" xfId="0" applyFont="1" applyFill="1" applyBorder="1" applyAlignment="1">
      <alignment horizontal="left" vertical="center"/>
    </xf>
    <xf numFmtId="0" fontId="5" fillId="33" borderId="0" xfId="0" applyFont="1" applyFill="1" applyBorder="1" applyAlignment="1">
      <alignment horizontal="centerContinuous" vertical="center"/>
    </xf>
    <xf numFmtId="0" fontId="2" fillId="33" borderId="0" xfId="0" applyFont="1" applyFill="1" applyBorder="1" applyAlignment="1">
      <alignment horizontal="centerContinuous" vertical="center"/>
    </xf>
    <xf numFmtId="0" fontId="6" fillId="34" borderId="16" xfId="41" applyFont="1" applyFill="1" applyBorder="1" applyAlignment="1">
      <alignment horizontal="center" vertical="center"/>
      <protection/>
    </xf>
    <xf numFmtId="0" fontId="6" fillId="34" borderId="17" xfId="41" applyFont="1" applyFill="1" applyBorder="1" applyAlignment="1">
      <alignment horizontal="center" vertical="center"/>
      <protection/>
    </xf>
    <xf numFmtId="0" fontId="7" fillId="34" borderId="17" xfId="41" applyFont="1" applyFill="1" applyBorder="1" applyAlignment="1">
      <alignment horizontal="center" vertical="center"/>
      <protection/>
    </xf>
    <xf numFmtId="0" fontId="6" fillId="34" borderId="18" xfId="41" applyFont="1" applyFill="1" applyBorder="1" applyAlignment="1">
      <alignment horizontal="center" vertical="center"/>
      <protection/>
    </xf>
    <xf numFmtId="0" fontId="8" fillId="33" borderId="19" xfId="0" applyFont="1" applyFill="1" applyBorder="1" applyAlignment="1" quotePrefix="1">
      <alignment horizontal="center"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8" fillId="33" borderId="22" xfId="0" applyFont="1" applyFill="1" applyBorder="1" applyAlignment="1" quotePrefix="1">
      <alignment horizontal="center"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8" fillId="33" borderId="25" xfId="0" applyFont="1" applyFill="1" applyBorder="1" applyAlignment="1" quotePrefix="1">
      <alignment horizontal="center"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9" fillId="0" borderId="0" xfId="0" applyFont="1" applyAlignment="1">
      <alignment/>
    </xf>
    <xf numFmtId="0" fontId="0" fillId="35" borderId="0" xfId="42" applyFill="1">
      <alignment/>
      <protection/>
    </xf>
    <xf numFmtId="0" fontId="10" fillId="35" borderId="0" xfId="42" applyFont="1" applyFill="1" applyAlignment="1" applyProtection="1">
      <alignment horizontal="left" vertical="center"/>
      <protection locked="0"/>
    </xf>
    <xf numFmtId="0" fontId="11" fillId="35" borderId="0" xfId="42" applyFont="1" applyFill="1" applyAlignment="1" applyProtection="1">
      <alignment vertical="center"/>
      <protection locked="0"/>
    </xf>
    <xf numFmtId="0" fontId="0" fillId="35" borderId="0" xfId="42" applyFill="1" applyAlignment="1" applyProtection="1">
      <alignment vertical="center"/>
      <protection locked="0"/>
    </xf>
    <xf numFmtId="0" fontId="12" fillId="35" borderId="0" xfId="42" applyFont="1" applyFill="1" applyAlignment="1" applyProtection="1">
      <alignment horizontal="left" vertical="center"/>
      <protection locked="0"/>
    </xf>
    <xf numFmtId="14" fontId="5" fillId="35" borderId="0" xfId="42" applyNumberFormat="1" applyFont="1" applyFill="1" applyAlignment="1" applyProtection="1">
      <alignment horizontal="center" vertical="center"/>
      <protection locked="0"/>
    </xf>
    <xf numFmtId="0" fontId="0" fillId="35" borderId="0" xfId="0" applyFill="1" applyAlignment="1">
      <alignment/>
    </xf>
    <xf numFmtId="0" fontId="13" fillId="35" borderId="0" xfId="42" applyFont="1" applyFill="1">
      <alignment/>
      <protection/>
    </xf>
    <xf numFmtId="0" fontId="14" fillId="35" borderId="0" xfId="42" applyFont="1" applyFill="1" applyAlignment="1" applyProtection="1">
      <alignment horizontal="left" vertical="center"/>
      <protection locked="0"/>
    </xf>
    <xf numFmtId="14" fontId="13" fillId="35" borderId="0" xfId="42" applyNumberFormat="1" applyFont="1" applyFill="1" applyAlignment="1" applyProtection="1">
      <alignment vertical="center"/>
      <protection locked="0"/>
    </xf>
    <xf numFmtId="0" fontId="13" fillId="35" borderId="0" xfId="42" applyFont="1" applyFill="1" applyAlignment="1" applyProtection="1">
      <alignment vertical="center"/>
      <protection locked="0"/>
    </xf>
    <xf numFmtId="0" fontId="13" fillId="35" borderId="0" xfId="42" applyFont="1" applyFill="1" applyAlignment="1" applyProtection="1">
      <alignment horizontal="center" vertical="center"/>
      <protection locked="0"/>
    </xf>
    <xf numFmtId="0" fontId="13" fillId="35" borderId="0" xfId="0" applyFont="1" applyFill="1" applyAlignment="1">
      <alignment/>
    </xf>
    <xf numFmtId="0" fontId="13" fillId="0" borderId="0" xfId="0" applyFont="1" applyAlignment="1">
      <alignment/>
    </xf>
    <xf numFmtId="0" fontId="15" fillId="35" borderId="0" xfId="42" applyFont="1" applyFill="1">
      <alignment/>
      <protection/>
    </xf>
    <xf numFmtId="177" fontId="16" fillId="35" borderId="0" xfId="42" applyNumberFormat="1" applyFont="1" applyFill="1" applyAlignment="1" applyProtection="1">
      <alignment horizontal="center" vertical="center"/>
      <protection locked="0"/>
    </xf>
    <xf numFmtId="0" fontId="16" fillId="35" borderId="0" xfId="0" applyFont="1" applyFill="1" applyAlignment="1">
      <alignment/>
    </xf>
    <xf numFmtId="0" fontId="15" fillId="0" borderId="0" xfId="0" applyFont="1" applyAlignment="1">
      <alignment/>
    </xf>
    <xf numFmtId="0" fontId="17" fillId="0" borderId="0" xfId="42" applyFont="1" applyFill="1" applyAlignment="1" applyProtection="1">
      <alignment horizontal="center" vertical="center"/>
      <protection locked="0"/>
    </xf>
    <xf numFmtId="177" fontId="18" fillId="0" borderId="0" xfId="42" applyNumberFormat="1" applyFont="1" applyFill="1" applyBorder="1" applyAlignment="1" applyProtection="1">
      <alignment horizontal="center" vertical="center"/>
      <protection locked="0"/>
    </xf>
    <xf numFmtId="177" fontId="17" fillId="35" borderId="0" xfId="42" applyNumberFormat="1" applyFont="1" applyFill="1" applyAlignment="1" applyProtection="1">
      <alignment horizontal="center" vertical="center"/>
      <protection locked="0"/>
    </xf>
    <xf numFmtId="177" fontId="17" fillId="0" borderId="0" xfId="42" applyNumberFormat="1" applyFont="1" applyFill="1" applyBorder="1" applyAlignment="1" applyProtection="1">
      <alignment horizontal="center" vertical="center"/>
      <protection locked="0"/>
    </xf>
    <xf numFmtId="0" fontId="17" fillId="35" borderId="0" xfId="0" applyFont="1" applyFill="1" applyAlignment="1" applyProtection="1">
      <alignment horizontal="center" vertical="center"/>
      <protection hidden="1"/>
    </xf>
    <xf numFmtId="177" fontId="17" fillId="35" borderId="0" xfId="42" applyNumberFormat="1" applyFont="1" applyFill="1" applyBorder="1" applyAlignment="1" applyProtection="1">
      <alignment horizontal="center" vertical="center"/>
      <protection locked="0"/>
    </xf>
    <xf numFmtId="178" fontId="1" fillId="36" borderId="0" xfId="0" applyNumberFormat="1" applyFont="1" applyFill="1" applyAlignment="1" applyProtection="1">
      <alignment horizontal="center" vertical="center"/>
      <protection hidden="1"/>
    </xf>
    <xf numFmtId="0" fontId="19" fillId="36" borderId="28" xfId="42" applyFont="1" applyFill="1" applyBorder="1" applyAlignment="1" applyProtection="1">
      <alignment vertical="center"/>
      <protection locked="0"/>
    </xf>
    <xf numFmtId="0" fontId="1" fillId="35" borderId="0" xfId="42" applyFont="1" applyFill="1" applyAlignment="1" applyProtection="1">
      <alignment vertical="center"/>
      <protection locked="0"/>
    </xf>
    <xf numFmtId="178" fontId="1" fillId="36" borderId="0" xfId="42" applyNumberFormat="1" applyFont="1" applyFill="1" applyAlignment="1" applyProtection="1">
      <alignment horizontal="center" vertical="center"/>
      <protection hidden="1"/>
    </xf>
    <xf numFmtId="0" fontId="19" fillId="36" borderId="29" xfId="42" applyFont="1" applyFill="1" applyBorder="1" applyAlignment="1" applyProtection="1">
      <alignment vertical="center"/>
      <protection locked="0"/>
    </xf>
    <xf numFmtId="178" fontId="1" fillId="35" borderId="0" xfId="0" applyNumberFormat="1" applyFont="1" applyFill="1" applyAlignment="1" applyProtection="1">
      <alignment horizontal="center" vertical="center"/>
      <protection hidden="1"/>
    </xf>
    <xf numFmtId="0" fontId="19" fillId="35" borderId="29" xfId="42" applyFont="1" applyFill="1" applyBorder="1" applyAlignment="1" applyProtection="1">
      <alignment vertical="center"/>
      <protection locked="0"/>
    </xf>
    <xf numFmtId="0" fontId="1" fillId="35" borderId="0" xfId="42" applyFont="1" applyFill="1" applyBorder="1" applyAlignment="1" applyProtection="1">
      <alignment vertical="center"/>
      <protection locked="0"/>
    </xf>
    <xf numFmtId="178" fontId="1" fillId="35" borderId="0" xfId="42" applyNumberFormat="1" applyFont="1" applyFill="1" applyAlignment="1" applyProtection="1">
      <alignment horizontal="center" vertical="center"/>
      <protection hidden="1"/>
    </xf>
    <xf numFmtId="0" fontId="1" fillId="35" borderId="0" xfId="42" applyFont="1" applyFill="1" applyAlignment="1" applyProtection="1">
      <alignment horizontal="center" vertical="center"/>
      <protection hidden="1"/>
    </xf>
    <xf numFmtId="0" fontId="0" fillId="35" borderId="0" xfId="0" applyFill="1" applyAlignment="1" applyProtection="1">
      <alignment vertical="center"/>
      <protection locked="0"/>
    </xf>
    <xf numFmtId="0" fontId="0" fillId="35" borderId="0" xfId="0" applyFill="1" applyAlignment="1" applyProtection="1">
      <alignment horizontal="center" vertical="center"/>
      <protection locked="0"/>
    </xf>
    <xf numFmtId="0" fontId="0" fillId="0" borderId="0" xfId="0" applyAlignment="1" applyProtection="1">
      <alignment vertical="center"/>
      <protection locked="0"/>
    </xf>
    <xf numFmtId="0" fontId="20" fillId="35" borderId="0" xfId="0" applyFont="1" applyFill="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center" vertical="center"/>
      <protection locked="0"/>
    </xf>
    <xf numFmtId="14" fontId="0" fillId="0" borderId="0" xfId="0" applyNumberFormat="1" applyAlignment="1" applyProtection="1">
      <alignment horizontal="center" vertical="center"/>
      <protection locked="0"/>
    </xf>
    <xf numFmtId="0" fontId="22" fillId="0" borderId="0" xfId="0" applyFont="1" applyAlignment="1" applyProtection="1">
      <alignment/>
      <protection locked="0"/>
    </xf>
    <xf numFmtId="0" fontId="20" fillId="0" borderId="0" xfId="0" applyFont="1" applyAlignment="1" applyProtection="1">
      <alignment horizontal="center" vertical="center"/>
      <protection locked="0"/>
    </xf>
    <xf numFmtId="14" fontId="20" fillId="0" borderId="0" xfId="0" applyNumberFormat="1" applyFont="1" applyAlignment="1" applyProtection="1">
      <alignment horizontal="center" vertical="center"/>
      <protection locked="0"/>
    </xf>
    <xf numFmtId="178" fontId="20" fillId="0" borderId="0" xfId="0" applyNumberFormat="1" applyFont="1" applyAlignment="1" applyProtection="1">
      <alignment horizontal="center" vertical="center"/>
      <protection locked="0"/>
    </xf>
    <xf numFmtId="0" fontId="0" fillId="0" borderId="0" xfId="43">
      <alignment/>
      <protection/>
    </xf>
    <xf numFmtId="0" fontId="5" fillId="0" borderId="0" xfId="43" applyFont="1" applyAlignment="1">
      <alignment horizontal="centerContinuous" vertical="center"/>
      <protection/>
    </xf>
    <xf numFmtId="0" fontId="20" fillId="0" borderId="0" xfId="43" applyFont="1" applyAlignment="1">
      <alignment horizontal="centerContinuous" vertical="center"/>
      <protection/>
    </xf>
    <xf numFmtId="0" fontId="20" fillId="0" borderId="0" xfId="43" applyFont="1" applyAlignment="1">
      <alignment horizontal="center" vertical="center"/>
      <protection/>
    </xf>
    <xf numFmtId="180" fontId="23" fillId="0" borderId="0" xfId="45" applyNumberFormat="1" applyFont="1" applyAlignment="1">
      <alignment horizontal="center" vertical="center"/>
      <protection/>
    </xf>
    <xf numFmtId="0" fontId="20" fillId="0" borderId="0" xfId="43" applyFont="1" applyAlignment="1">
      <alignment vertical="center"/>
      <protection/>
    </xf>
    <xf numFmtId="0" fontId="20" fillId="0" borderId="0" xfId="43" applyFont="1" applyAlignment="1">
      <alignment horizontal="left" vertical="center"/>
      <protection/>
    </xf>
    <xf numFmtId="0" fontId="24" fillId="37" borderId="16" xfId="43" applyFont="1" applyFill="1" applyBorder="1" applyAlignment="1">
      <alignment horizontal="center" vertical="center"/>
      <protection/>
    </xf>
    <xf numFmtId="0" fontId="24" fillId="37" borderId="17" xfId="43" applyFont="1" applyFill="1" applyBorder="1" applyAlignment="1">
      <alignment horizontal="center" vertical="center"/>
      <protection/>
    </xf>
    <xf numFmtId="0" fontId="24" fillId="37" borderId="18" xfId="43" applyFont="1" applyFill="1" applyBorder="1" applyAlignment="1">
      <alignment horizontal="center" vertical="center"/>
      <protection/>
    </xf>
    <xf numFmtId="0" fontId="25" fillId="0" borderId="30" xfId="43" applyFont="1" applyBorder="1" applyAlignment="1" quotePrefix="1">
      <alignment horizontal="center" vertical="center"/>
      <protection/>
    </xf>
    <xf numFmtId="0" fontId="20" fillId="0" borderId="31" xfId="43" applyFont="1" applyBorder="1" applyAlignment="1" applyProtection="1">
      <alignment horizontal="center" vertical="center"/>
      <protection locked="0"/>
    </xf>
    <xf numFmtId="0" fontId="20" fillId="0" borderId="31" xfId="43" applyFont="1" applyBorder="1" applyAlignment="1" applyProtection="1">
      <alignment vertical="center"/>
      <protection locked="0"/>
    </xf>
    <xf numFmtId="0" fontId="20" fillId="0" borderId="32" xfId="43" applyFont="1" applyBorder="1" applyAlignment="1" applyProtection="1">
      <alignment vertical="center"/>
      <protection locked="0"/>
    </xf>
    <xf numFmtId="0" fontId="25" fillId="0" borderId="33" xfId="43" applyFont="1" applyBorder="1" applyAlignment="1" quotePrefix="1">
      <alignment horizontal="center" vertical="center"/>
      <protection/>
    </xf>
    <xf numFmtId="0" fontId="20" fillId="0" borderId="34" xfId="43" applyFont="1" applyBorder="1" applyAlignment="1" applyProtection="1">
      <alignment horizontal="center" vertical="center"/>
      <protection locked="0"/>
    </xf>
    <xf numFmtId="0" fontId="20" fillId="0" borderId="34" xfId="43" applyFont="1" applyBorder="1" applyAlignment="1" applyProtection="1">
      <alignment vertical="center"/>
      <protection locked="0"/>
    </xf>
    <xf numFmtId="0" fontId="26" fillId="0" borderId="34" xfId="46" applyBorder="1" applyAlignment="1" applyProtection="1">
      <alignment horizontal="left" vertical="center"/>
      <protection locked="0"/>
    </xf>
    <xf numFmtId="0" fontId="20" fillId="0" borderId="35" xfId="43" applyFont="1" applyBorder="1" applyAlignment="1" applyProtection="1">
      <alignment vertical="center"/>
      <protection locked="0"/>
    </xf>
    <xf numFmtId="0" fontId="27" fillId="0" borderId="0" xfId="0" applyFont="1" applyAlignment="1">
      <alignment/>
    </xf>
    <xf numFmtId="0" fontId="28" fillId="0" borderId="34" xfId="46" applyFont="1" applyBorder="1" applyAlignment="1" applyProtection="1">
      <alignment horizontal="left" vertical="center"/>
      <protection locked="0"/>
    </xf>
    <xf numFmtId="0" fontId="20" fillId="0" borderId="34" xfId="43" applyFont="1" applyBorder="1" applyAlignment="1" applyProtection="1">
      <alignment horizontal="left" vertical="center"/>
      <protection locked="0"/>
    </xf>
    <xf numFmtId="0" fontId="29" fillId="0" borderId="0" xfId="0" applyFont="1" applyAlignment="1">
      <alignment/>
    </xf>
    <xf numFmtId="0" fontId="20" fillId="0" borderId="36" xfId="43" applyFont="1" applyFill="1" applyBorder="1" applyAlignment="1" applyProtection="1">
      <alignment vertical="center"/>
      <protection locked="0"/>
    </xf>
    <xf numFmtId="0" fontId="25" fillId="0" borderId="37" xfId="43" applyFont="1" applyBorder="1" applyAlignment="1" quotePrefix="1">
      <alignment horizontal="center" vertical="center"/>
      <protection/>
    </xf>
    <xf numFmtId="0" fontId="20" fillId="0" borderId="38" xfId="43" applyFont="1" applyBorder="1" applyAlignment="1" applyProtection="1">
      <alignment horizontal="center" vertical="center"/>
      <protection locked="0"/>
    </xf>
    <xf numFmtId="0" fontId="20" fillId="0" borderId="38" xfId="43" applyFont="1" applyBorder="1" applyAlignment="1" applyProtection="1">
      <alignment vertical="center"/>
      <protection locked="0"/>
    </xf>
    <xf numFmtId="0" fontId="20" fillId="0" borderId="38" xfId="43" applyFont="1" applyBorder="1" applyAlignment="1" applyProtection="1">
      <alignment horizontal="left" vertical="center"/>
      <protection locked="0"/>
    </xf>
    <xf numFmtId="0" fontId="20" fillId="0" borderId="39" xfId="43" applyFont="1" applyBorder="1" applyAlignment="1" applyProtection="1">
      <alignment vertical="center"/>
      <protection locked="0"/>
    </xf>
    <xf numFmtId="0" fontId="31" fillId="35" borderId="0" xfId="0" applyFont="1" applyFill="1" applyAlignment="1">
      <alignment vertical="center"/>
    </xf>
    <xf numFmtId="31" fontId="34" fillId="34" borderId="0" xfId="0" applyNumberFormat="1" applyFont="1" applyFill="1" applyBorder="1" applyAlignment="1">
      <alignment horizontal="center" vertical="center"/>
    </xf>
    <xf numFmtId="0" fontId="37" fillId="35" borderId="0" xfId="0" applyFont="1" applyFill="1" applyBorder="1" applyAlignment="1">
      <alignment vertical="center"/>
    </xf>
    <xf numFmtId="0" fontId="0" fillId="35" borderId="0" xfId="0" applyFill="1" applyBorder="1" applyAlignment="1">
      <alignment/>
    </xf>
    <xf numFmtId="0" fontId="13" fillId="35" borderId="0" xfId="0" applyNumberFormat="1" applyFont="1" applyFill="1" applyAlignment="1">
      <alignment horizontal="center"/>
    </xf>
    <xf numFmtId="0" fontId="30" fillId="35" borderId="0" xfId="0" applyNumberFormat="1" applyFont="1" applyFill="1" applyAlignment="1">
      <alignment horizontal="center" vertical="center"/>
    </xf>
    <xf numFmtId="0" fontId="15" fillId="35" borderId="0" xfId="0" applyFont="1" applyFill="1" applyAlignment="1">
      <alignment horizontal="centerContinuous"/>
    </xf>
    <xf numFmtId="0" fontId="41" fillId="33" borderId="0" xfId="0" applyFont="1" applyFill="1" applyBorder="1" applyAlignment="1">
      <alignment horizontal="left" vertical="center"/>
    </xf>
    <xf numFmtId="0" fontId="24" fillId="34" borderId="13" xfId="46" applyFont="1" applyFill="1" applyBorder="1" applyAlignment="1" applyProtection="1">
      <alignment horizontal="center" vertical="center"/>
      <protection/>
    </xf>
    <xf numFmtId="0" fontId="24" fillId="34" borderId="40" xfId="46" applyFont="1" applyFill="1" applyBorder="1" applyAlignment="1" applyProtection="1">
      <alignment horizontal="center" vertical="center"/>
      <protection/>
    </xf>
    <xf numFmtId="0" fontId="43" fillId="33" borderId="0" xfId="0" applyFont="1" applyFill="1" applyBorder="1" applyAlignment="1">
      <alignment horizontal="centerContinuous" vertical="center"/>
    </xf>
    <xf numFmtId="0" fontId="0" fillId="35" borderId="0" xfId="40" applyFill="1">
      <alignment/>
      <protection/>
    </xf>
    <xf numFmtId="0" fontId="47" fillId="0" borderId="0" xfId="0" applyFont="1" applyAlignment="1">
      <alignment horizontal="left" vertical="center"/>
    </xf>
    <xf numFmtId="0" fontId="48" fillId="0" borderId="0" xfId="40" applyFont="1" applyFill="1" applyAlignment="1">
      <alignment vertical="center"/>
      <protection/>
    </xf>
    <xf numFmtId="0" fontId="31" fillId="0" borderId="0" xfId="40" applyFont="1" applyFill="1" applyAlignment="1">
      <alignment vertical="center"/>
      <protection/>
    </xf>
    <xf numFmtId="183" fontId="49" fillId="0" borderId="0" xfId="40" applyNumberFormat="1" applyFont="1" applyFill="1" applyBorder="1" applyAlignment="1">
      <alignment horizontal="right" vertical="center"/>
      <protection/>
    </xf>
    <xf numFmtId="0" fontId="0" fillId="35" borderId="0" xfId="40" applyNumberFormat="1" applyFill="1">
      <alignment/>
      <protection/>
    </xf>
    <xf numFmtId="0" fontId="31" fillId="35" borderId="0" xfId="40" applyFont="1" applyFill="1" applyBorder="1" applyAlignment="1">
      <alignment vertical="center"/>
      <protection/>
    </xf>
    <xf numFmtId="0" fontId="48" fillId="35" borderId="0" xfId="40" applyFont="1" applyFill="1" applyBorder="1" applyAlignment="1">
      <alignment vertical="center"/>
      <protection/>
    </xf>
    <xf numFmtId="0" fontId="31" fillId="35" borderId="0" xfId="40" applyFont="1" applyFill="1" applyBorder="1" applyAlignment="1">
      <alignment horizontal="left" vertical="center"/>
      <protection/>
    </xf>
    <xf numFmtId="177" fontId="33" fillId="35" borderId="0" xfId="40" applyNumberFormat="1" applyFont="1" applyFill="1" applyBorder="1" applyAlignment="1">
      <alignment horizontal="left" vertical="center"/>
      <protection/>
    </xf>
    <xf numFmtId="0" fontId="1" fillId="35" borderId="28" xfId="40" applyFont="1" applyFill="1" applyBorder="1" applyAlignment="1">
      <alignment vertical="center"/>
      <protection/>
    </xf>
    <xf numFmtId="182" fontId="33" fillId="35" borderId="0" xfId="40" applyNumberFormat="1" applyFont="1" applyFill="1" applyBorder="1" applyAlignment="1">
      <alignment horizontal="left" vertical="center"/>
      <protection/>
    </xf>
    <xf numFmtId="0" fontId="1" fillId="35" borderId="29" xfId="40" applyFont="1" applyFill="1" applyBorder="1" applyAlignment="1">
      <alignment vertical="center"/>
      <protection/>
    </xf>
    <xf numFmtId="181" fontId="1" fillId="35" borderId="0" xfId="40" applyNumberFormat="1" applyFont="1" applyFill="1" applyAlignment="1">
      <alignment horizontal="center" vertical="center"/>
      <protection/>
    </xf>
    <xf numFmtId="181" fontId="1" fillId="35" borderId="29" xfId="40" applyNumberFormat="1" applyFont="1" applyFill="1" applyBorder="1" applyAlignment="1">
      <alignment vertical="center"/>
      <protection/>
    </xf>
    <xf numFmtId="181" fontId="1" fillId="35" borderId="41" xfId="40" applyNumberFormat="1" applyFont="1" applyFill="1" applyBorder="1" applyAlignment="1">
      <alignment horizontal="center" vertical="center"/>
      <protection/>
    </xf>
    <xf numFmtId="0" fontId="1" fillId="35" borderId="41" xfId="40" applyFont="1" applyFill="1" applyBorder="1" applyAlignment="1">
      <alignment vertical="center"/>
      <protection/>
    </xf>
    <xf numFmtId="0" fontId="31" fillId="38" borderId="0" xfId="40" applyFont="1" applyFill="1" applyBorder="1" applyAlignment="1">
      <alignment vertical="center"/>
      <protection/>
    </xf>
    <xf numFmtId="0" fontId="48" fillId="38" borderId="0" xfId="40" applyFont="1" applyFill="1" applyBorder="1" applyAlignment="1">
      <alignment vertical="center"/>
      <protection/>
    </xf>
    <xf numFmtId="0" fontId="31" fillId="0" borderId="0" xfId="40" applyFont="1" applyFill="1" applyBorder="1" applyAlignment="1">
      <alignment vertical="center"/>
      <protection/>
    </xf>
    <xf numFmtId="0" fontId="48" fillId="0" borderId="0" xfId="40" applyFont="1" applyFill="1" applyBorder="1" applyAlignment="1">
      <alignment vertical="center"/>
      <protection/>
    </xf>
    <xf numFmtId="0" fontId="31" fillId="0" borderId="0" xfId="40" applyFont="1" applyFill="1" applyBorder="1" applyAlignment="1">
      <alignment horizontal="left" vertical="center"/>
      <protection/>
    </xf>
    <xf numFmtId="177" fontId="33" fillId="0" borderId="0" xfId="40" applyNumberFormat="1" applyFont="1" applyFill="1" applyBorder="1" applyAlignment="1">
      <alignment horizontal="left" vertical="center"/>
      <protection/>
    </xf>
    <xf numFmtId="0" fontId="1" fillId="0" borderId="28" xfId="40" applyFont="1" applyFill="1" applyBorder="1" applyAlignment="1">
      <alignment vertical="center"/>
      <protection/>
    </xf>
    <xf numFmtId="182" fontId="33" fillId="0" borderId="0" xfId="40" applyNumberFormat="1" applyFont="1" applyFill="1" applyBorder="1" applyAlignment="1">
      <alignment horizontal="left" vertical="center"/>
      <protection/>
    </xf>
    <xf numFmtId="0" fontId="1" fillId="0" borderId="29" xfId="40" applyFont="1" applyFill="1" applyBorder="1" applyAlignment="1">
      <alignment vertical="center"/>
      <protection/>
    </xf>
    <xf numFmtId="181" fontId="1" fillId="0" borderId="0" xfId="40" applyNumberFormat="1" applyFont="1" applyFill="1" applyAlignment="1">
      <alignment horizontal="center" vertical="center"/>
      <protection/>
    </xf>
    <xf numFmtId="181" fontId="1" fillId="0" borderId="29" xfId="40" applyNumberFormat="1" applyFont="1" applyFill="1" applyBorder="1" applyAlignment="1">
      <alignment vertical="center"/>
      <protection/>
    </xf>
    <xf numFmtId="181" fontId="1" fillId="0" borderId="41" xfId="40" applyNumberFormat="1" applyFont="1" applyFill="1" applyBorder="1" applyAlignment="1">
      <alignment horizontal="center" vertical="center"/>
      <protection/>
    </xf>
    <xf numFmtId="0" fontId="1" fillId="0" borderId="41" xfId="40" applyFont="1" applyFill="1" applyBorder="1" applyAlignment="1">
      <alignment vertical="center"/>
      <protection/>
    </xf>
    <xf numFmtId="0" fontId="31" fillId="0" borderId="0" xfId="40" applyFont="1" applyFill="1" applyBorder="1" applyAlignment="1" applyProtection="1">
      <alignment vertical="center"/>
      <protection hidden="1"/>
    </xf>
    <xf numFmtId="0" fontId="48" fillId="0" borderId="0" xfId="40" applyFont="1" applyFill="1" applyBorder="1" applyAlignment="1" applyProtection="1">
      <alignment vertical="center"/>
      <protection hidden="1"/>
    </xf>
    <xf numFmtId="177" fontId="33" fillId="0" borderId="0" xfId="40" applyNumberFormat="1" applyFont="1" applyFill="1" applyBorder="1" applyAlignment="1" applyProtection="1">
      <alignment horizontal="left" vertical="center"/>
      <protection hidden="1"/>
    </xf>
    <xf numFmtId="182" fontId="33" fillId="0" borderId="0" xfId="40" applyNumberFormat="1" applyFont="1" applyFill="1" applyBorder="1" applyAlignment="1" applyProtection="1">
      <alignment horizontal="left" vertical="center"/>
      <protection hidden="1"/>
    </xf>
    <xf numFmtId="0" fontId="48" fillId="0" borderId="0" xfId="0" applyFont="1" applyFill="1" applyAlignment="1">
      <alignment vertical="center"/>
    </xf>
    <xf numFmtId="0" fontId="31" fillId="0" borderId="0" xfId="0" applyFont="1" applyFill="1" applyAlignment="1">
      <alignment vertical="center"/>
    </xf>
    <xf numFmtId="183" fontId="49" fillId="0" borderId="0" xfId="0" applyNumberFormat="1" applyFont="1" applyFill="1" applyBorder="1" applyAlignment="1">
      <alignment horizontal="right" vertical="center"/>
    </xf>
    <xf numFmtId="0" fontId="31" fillId="38" borderId="42" xfId="0" applyFont="1" applyFill="1" applyBorder="1" applyAlignment="1">
      <alignment vertical="center"/>
    </xf>
    <xf numFmtId="0" fontId="48" fillId="38" borderId="42" xfId="0" applyFont="1" applyFill="1" applyBorder="1" applyAlignment="1">
      <alignment vertical="center"/>
    </xf>
    <xf numFmtId="0" fontId="31" fillId="38" borderId="42" xfId="0" applyFont="1" applyFill="1" applyBorder="1" applyAlignment="1">
      <alignment horizontal="left" vertical="center"/>
    </xf>
    <xf numFmtId="177" fontId="33" fillId="38" borderId="0" xfId="0" applyNumberFormat="1" applyFont="1" applyFill="1" applyBorder="1" applyAlignment="1">
      <alignment horizontal="left" vertical="center"/>
    </xf>
    <xf numFmtId="0" fontId="1" fillId="38" borderId="28" xfId="0" applyFont="1" applyFill="1" applyBorder="1" applyAlignment="1">
      <alignment vertical="center"/>
    </xf>
    <xf numFmtId="182" fontId="33" fillId="38" borderId="0" xfId="0" applyNumberFormat="1" applyFont="1" applyFill="1" applyBorder="1" applyAlignment="1">
      <alignment horizontal="left" vertical="center"/>
    </xf>
    <xf numFmtId="0" fontId="1" fillId="38" borderId="29" xfId="0" applyFont="1" applyFill="1" applyBorder="1" applyAlignment="1">
      <alignment vertical="center"/>
    </xf>
    <xf numFmtId="181" fontId="1" fillId="38" borderId="0" xfId="0" applyNumberFormat="1" applyFont="1" applyFill="1" applyAlignment="1">
      <alignment horizontal="center" vertical="center"/>
    </xf>
    <xf numFmtId="181" fontId="1" fillId="38" borderId="29" xfId="0" applyNumberFormat="1" applyFont="1" applyFill="1" applyBorder="1" applyAlignment="1">
      <alignment vertical="center"/>
    </xf>
    <xf numFmtId="181" fontId="1" fillId="38" borderId="41" xfId="0" applyNumberFormat="1" applyFont="1" applyFill="1" applyBorder="1" applyAlignment="1">
      <alignment horizontal="center" vertical="center"/>
    </xf>
    <xf numFmtId="0" fontId="1" fillId="38" borderId="41" xfId="0" applyFont="1" applyFill="1" applyBorder="1" applyAlignment="1">
      <alignment vertical="center"/>
    </xf>
    <xf numFmtId="0" fontId="31" fillId="35" borderId="0" xfId="0" applyFont="1" applyFill="1" applyBorder="1" applyAlignment="1">
      <alignment vertical="center"/>
    </xf>
    <xf numFmtId="0" fontId="31" fillId="35" borderId="0" xfId="0" applyFont="1" applyFill="1" applyBorder="1" applyAlignment="1">
      <alignment horizontal="left" vertical="center"/>
    </xf>
    <xf numFmtId="177" fontId="33" fillId="35" borderId="0" xfId="0" applyNumberFormat="1" applyFont="1" applyFill="1" applyBorder="1" applyAlignment="1">
      <alignment horizontal="left" vertical="center"/>
    </xf>
    <xf numFmtId="0" fontId="1" fillId="35" borderId="28" xfId="0" applyFont="1" applyFill="1" applyBorder="1" applyAlignment="1">
      <alignment vertical="center"/>
    </xf>
    <xf numFmtId="182" fontId="33" fillId="35" borderId="0" xfId="0" applyNumberFormat="1" applyFont="1" applyFill="1" applyBorder="1" applyAlignment="1">
      <alignment horizontal="left" vertical="center"/>
    </xf>
    <xf numFmtId="0" fontId="1" fillId="35" borderId="29" xfId="0" applyFont="1" applyFill="1" applyBorder="1" applyAlignment="1">
      <alignment vertical="center"/>
    </xf>
    <xf numFmtId="181" fontId="1" fillId="35" borderId="0" xfId="0" applyNumberFormat="1" applyFont="1" applyFill="1" applyAlignment="1">
      <alignment horizontal="center" vertical="center"/>
    </xf>
    <xf numFmtId="181" fontId="1" fillId="35" borderId="29" xfId="0" applyNumberFormat="1" applyFont="1" applyFill="1" applyBorder="1" applyAlignment="1">
      <alignment vertical="center"/>
    </xf>
    <xf numFmtId="181" fontId="1" fillId="35" borderId="41" xfId="0" applyNumberFormat="1" applyFont="1" applyFill="1" applyBorder="1" applyAlignment="1">
      <alignment horizontal="center" vertical="center"/>
    </xf>
    <xf numFmtId="0" fontId="1" fillId="35" borderId="41" xfId="0" applyFont="1" applyFill="1" applyBorder="1" applyAlignment="1">
      <alignment vertical="center"/>
    </xf>
    <xf numFmtId="0" fontId="31" fillId="38" borderId="0" xfId="0" applyFont="1" applyFill="1" applyBorder="1" applyAlignment="1">
      <alignment vertical="center"/>
    </xf>
    <xf numFmtId="0" fontId="31" fillId="38" borderId="0" xfId="0" applyFont="1" applyFill="1" applyBorder="1" applyAlignment="1">
      <alignment horizontal="left" vertical="center"/>
    </xf>
    <xf numFmtId="0" fontId="31" fillId="35" borderId="0" xfId="40" applyFont="1" applyFill="1" applyBorder="1" applyAlignment="1" applyProtection="1">
      <alignment vertical="center"/>
      <protection hidden="1"/>
    </xf>
    <xf numFmtId="0" fontId="48" fillId="35" borderId="0" xfId="40" applyFont="1" applyFill="1" applyBorder="1" applyAlignment="1" applyProtection="1">
      <alignment vertical="center"/>
      <protection hidden="1"/>
    </xf>
    <xf numFmtId="177" fontId="33" fillId="35" borderId="0" xfId="0" applyNumberFormat="1" applyFont="1" applyFill="1" applyBorder="1" applyAlignment="1" applyProtection="1">
      <alignment horizontal="left" vertical="center"/>
      <protection hidden="1"/>
    </xf>
    <xf numFmtId="182" fontId="33" fillId="35" borderId="0" xfId="0" applyNumberFormat="1" applyFont="1" applyFill="1" applyBorder="1" applyAlignment="1" applyProtection="1">
      <alignment horizontal="left" vertical="center"/>
      <protection hidden="1"/>
    </xf>
    <xf numFmtId="0" fontId="48" fillId="38" borderId="0" xfId="0" applyFont="1" applyFill="1" applyBorder="1" applyAlignment="1">
      <alignment vertical="center"/>
    </xf>
    <xf numFmtId="0" fontId="31" fillId="39" borderId="42" xfId="0" applyFont="1" applyFill="1" applyBorder="1" applyAlignment="1">
      <alignment vertical="center"/>
    </xf>
    <xf numFmtId="0" fontId="48" fillId="39" borderId="42" xfId="0" applyFont="1" applyFill="1" applyBorder="1" applyAlignment="1">
      <alignment vertical="center"/>
    </xf>
    <xf numFmtId="0" fontId="31" fillId="39" borderId="42" xfId="0" applyFont="1" applyFill="1" applyBorder="1" applyAlignment="1">
      <alignment horizontal="left" vertical="center"/>
    </xf>
    <xf numFmtId="177" fontId="33" fillId="39" borderId="0" xfId="0" applyNumberFormat="1" applyFont="1" applyFill="1" applyBorder="1" applyAlignment="1">
      <alignment horizontal="left" vertical="center"/>
    </xf>
    <xf numFmtId="0" fontId="1" fillId="39" borderId="28" xfId="0" applyFont="1" applyFill="1" applyBorder="1" applyAlignment="1">
      <alignment vertical="center"/>
    </xf>
    <xf numFmtId="182" fontId="33" fillId="39" borderId="0" xfId="0" applyNumberFormat="1" applyFont="1" applyFill="1" applyBorder="1" applyAlignment="1">
      <alignment horizontal="left" vertical="center"/>
    </xf>
    <xf numFmtId="0" fontId="1" fillId="39" borderId="29" xfId="0" applyFont="1" applyFill="1" applyBorder="1" applyAlignment="1">
      <alignment vertical="center"/>
    </xf>
    <xf numFmtId="181" fontId="1" fillId="39" borderId="0" xfId="0" applyNumberFormat="1" applyFont="1" applyFill="1" applyAlignment="1">
      <alignment horizontal="center" vertical="center"/>
    </xf>
    <xf numFmtId="181" fontId="1" fillId="39" borderId="29" xfId="0" applyNumberFormat="1" applyFont="1" applyFill="1" applyBorder="1" applyAlignment="1">
      <alignment vertical="center"/>
    </xf>
    <xf numFmtId="181" fontId="1" fillId="39" borderId="41" xfId="0" applyNumberFormat="1" applyFont="1" applyFill="1" applyBorder="1" applyAlignment="1">
      <alignment horizontal="center" vertical="center"/>
    </xf>
    <xf numFmtId="0" fontId="1" fillId="39" borderId="41" xfId="0" applyFont="1" applyFill="1" applyBorder="1" applyAlignment="1">
      <alignment vertical="center"/>
    </xf>
    <xf numFmtId="0" fontId="31" fillId="40" borderId="0" xfId="40" applyFont="1" applyFill="1" applyBorder="1" applyAlignment="1">
      <alignment vertical="center"/>
      <protection/>
    </xf>
    <xf numFmtId="0" fontId="48" fillId="40" borderId="0" xfId="40" applyFont="1" applyFill="1" applyBorder="1" applyAlignment="1">
      <alignment vertical="center"/>
      <protection/>
    </xf>
    <xf numFmtId="0" fontId="31" fillId="40" borderId="0" xfId="0" applyFont="1" applyFill="1" applyBorder="1" applyAlignment="1">
      <alignment vertical="center"/>
    </xf>
    <xf numFmtId="0" fontId="31" fillId="40" borderId="0" xfId="0" applyFont="1" applyFill="1" applyBorder="1" applyAlignment="1">
      <alignment horizontal="left" vertical="center"/>
    </xf>
    <xf numFmtId="177" fontId="33" fillId="40" borderId="0" xfId="0" applyNumberFormat="1" applyFont="1" applyFill="1" applyBorder="1" applyAlignment="1">
      <alignment horizontal="left" vertical="center"/>
    </xf>
    <xf numFmtId="0" fontId="1" fillId="40" borderId="28" xfId="0" applyFont="1" applyFill="1" applyBorder="1" applyAlignment="1">
      <alignment vertical="center"/>
    </xf>
    <xf numFmtId="182" fontId="33" fillId="40" borderId="0" xfId="0" applyNumberFormat="1" applyFont="1" applyFill="1" applyBorder="1" applyAlignment="1">
      <alignment horizontal="left" vertical="center"/>
    </xf>
    <xf numFmtId="0" fontId="1" fillId="40" borderId="29" xfId="0" applyFont="1" applyFill="1" applyBorder="1" applyAlignment="1">
      <alignment vertical="center"/>
    </xf>
    <xf numFmtId="181" fontId="1" fillId="40" borderId="0" xfId="0" applyNumberFormat="1" applyFont="1" applyFill="1" applyAlignment="1">
      <alignment horizontal="center" vertical="center"/>
    </xf>
    <xf numFmtId="181" fontId="1" fillId="40" borderId="29" xfId="0" applyNumberFormat="1" applyFont="1" applyFill="1" applyBorder="1" applyAlignment="1">
      <alignment vertical="center"/>
    </xf>
    <xf numFmtId="181" fontId="1" fillId="40" borderId="41" xfId="0" applyNumberFormat="1" applyFont="1" applyFill="1" applyBorder="1" applyAlignment="1">
      <alignment horizontal="center" vertical="center"/>
    </xf>
    <xf numFmtId="0" fontId="1" fillId="40" borderId="41" xfId="0" applyFont="1" applyFill="1" applyBorder="1" applyAlignment="1">
      <alignment vertical="center"/>
    </xf>
    <xf numFmtId="0" fontId="52" fillId="40" borderId="42" xfId="40" applyFont="1" applyFill="1" applyBorder="1" applyAlignment="1">
      <alignment vertical="center"/>
      <protection/>
    </xf>
    <xf numFmtId="0" fontId="53" fillId="40" borderId="42" xfId="40" applyFont="1" applyFill="1" applyBorder="1" applyAlignment="1">
      <alignment vertical="center"/>
      <protection/>
    </xf>
    <xf numFmtId="0" fontId="52" fillId="40" borderId="42" xfId="40" applyFont="1" applyFill="1" applyBorder="1" applyAlignment="1">
      <alignment horizontal="left" vertical="center"/>
      <protection/>
    </xf>
    <xf numFmtId="177" fontId="56" fillId="40" borderId="0" xfId="40" applyNumberFormat="1" applyFont="1" applyFill="1" applyBorder="1" applyAlignment="1">
      <alignment horizontal="left" vertical="center"/>
      <protection/>
    </xf>
    <xf numFmtId="0" fontId="57" fillId="40" borderId="28" xfId="40" applyFont="1" applyFill="1" applyBorder="1" applyAlignment="1">
      <alignment vertical="center"/>
      <protection/>
    </xf>
    <xf numFmtId="182" fontId="56" fillId="40" borderId="0" xfId="40" applyNumberFormat="1" applyFont="1" applyFill="1" applyBorder="1" applyAlignment="1">
      <alignment horizontal="left" vertical="center"/>
      <protection/>
    </xf>
    <xf numFmtId="0" fontId="57" fillId="40" borderId="29" xfId="40" applyFont="1" applyFill="1" applyBorder="1" applyAlignment="1">
      <alignment vertical="center"/>
      <protection/>
    </xf>
    <xf numFmtId="181" fontId="57" fillId="40" borderId="0" xfId="40" applyNumberFormat="1" applyFont="1" applyFill="1" applyAlignment="1">
      <alignment horizontal="center" vertical="center"/>
      <protection/>
    </xf>
    <xf numFmtId="181" fontId="57" fillId="40" borderId="29" xfId="40" applyNumberFormat="1" applyFont="1" applyFill="1" applyBorder="1" applyAlignment="1">
      <alignment vertical="center"/>
      <protection/>
    </xf>
    <xf numFmtId="181" fontId="57" fillId="40" borderId="41" xfId="40" applyNumberFormat="1" applyFont="1" applyFill="1" applyBorder="1" applyAlignment="1">
      <alignment horizontal="center" vertical="center"/>
      <protection/>
    </xf>
    <xf numFmtId="0" fontId="57" fillId="40" borderId="41" xfId="40" applyFont="1" applyFill="1" applyBorder="1" applyAlignment="1">
      <alignment vertical="center"/>
      <protection/>
    </xf>
    <xf numFmtId="0" fontId="31" fillId="40" borderId="0" xfId="40" applyFont="1" applyFill="1" applyBorder="1" applyAlignment="1">
      <alignment horizontal="left" vertical="center"/>
      <protection/>
    </xf>
    <xf numFmtId="177" fontId="33" fillId="40" borderId="0" xfId="40" applyNumberFormat="1" applyFont="1" applyFill="1" applyBorder="1" applyAlignment="1">
      <alignment horizontal="left" vertical="center"/>
      <protection/>
    </xf>
    <xf numFmtId="0" fontId="1" fillId="40" borderId="28" xfId="40" applyFont="1" applyFill="1" applyBorder="1" applyAlignment="1">
      <alignment vertical="center"/>
      <protection/>
    </xf>
    <xf numFmtId="182" fontId="33" fillId="40" borderId="0" xfId="40" applyNumberFormat="1" applyFont="1" applyFill="1" applyBorder="1" applyAlignment="1">
      <alignment horizontal="left" vertical="center"/>
      <protection/>
    </xf>
    <xf numFmtId="0" fontId="1" fillId="40" borderId="29" xfId="40" applyFont="1" applyFill="1" applyBorder="1" applyAlignment="1">
      <alignment vertical="center"/>
      <protection/>
    </xf>
    <xf numFmtId="181" fontId="1" fillId="40" borderId="0" xfId="40" applyNumberFormat="1" applyFont="1" applyFill="1" applyAlignment="1">
      <alignment horizontal="center" vertical="center"/>
      <protection/>
    </xf>
    <xf numFmtId="181" fontId="1" fillId="40" borderId="29" xfId="40" applyNumberFormat="1" applyFont="1" applyFill="1" applyBorder="1" applyAlignment="1">
      <alignment vertical="center"/>
      <protection/>
    </xf>
    <xf numFmtId="181" fontId="1" fillId="40" borderId="41" xfId="40" applyNumberFormat="1" applyFont="1" applyFill="1" applyBorder="1" applyAlignment="1">
      <alignment horizontal="center" vertical="center"/>
      <protection/>
    </xf>
    <xf numFmtId="0" fontId="1" fillId="40" borderId="41" xfId="40" applyFont="1" applyFill="1" applyBorder="1" applyAlignment="1">
      <alignment vertical="center"/>
      <protection/>
    </xf>
    <xf numFmtId="0" fontId="48" fillId="35" borderId="0" xfId="0" applyFont="1" applyFill="1" applyAlignment="1">
      <alignment vertical="center"/>
    </xf>
    <xf numFmtId="183" fontId="49" fillId="35" borderId="0" xfId="0" applyNumberFormat="1" applyFont="1" applyFill="1" applyBorder="1" applyAlignment="1">
      <alignment horizontal="right" vertical="center"/>
    </xf>
    <xf numFmtId="0" fontId="48" fillId="35" borderId="0" xfId="0" applyFont="1" applyFill="1" applyBorder="1" applyAlignment="1">
      <alignment vertical="center"/>
    </xf>
    <xf numFmtId="0" fontId="31" fillId="35" borderId="0" xfId="0" applyFont="1" applyFill="1" applyAlignment="1">
      <alignment horizontal="left" vertical="center"/>
    </xf>
    <xf numFmtId="0" fontId="58" fillId="33" borderId="0" xfId="0" applyFont="1" applyFill="1" applyBorder="1" applyAlignment="1">
      <alignment horizontal="left" vertical="center"/>
    </xf>
    <xf numFmtId="14" fontId="59" fillId="33" borderId="0" xfId="0" applyNumberFormat="1" applyFont="1" applyFill="1" applyBorder="1" applyAlignment="1">
      <alignment horizontal="right" vertical="center"/>
    </xf>
    <xf numFmtId="0" fontId="17" fillId="0" borderId="0" xfId="45" applyFont="1" applyAlignment="1">
      <alignment vertical="center"/>
      <protection/>
    </xf>
    <xf numFmtId="180" fontId="24" fillId="34" borderId="43" xfId="45" applyNumberFormat="1" applyFont="1" applyFill="1" applyBorder="1" applyAlignment="1">
      <alignment horizontal="center" vertical="center" shrinkToFit="1"/>
      <protection/>
    </xf>
    <xf numFmtId="0" fontId="24" fillId="34" borderId="44" xfId="45" applyFont="1" applyFill="1" applyBorder="1" applyAlignment="1">
      <alignment horizontal="center" vertical="center"/>
      <protection/>
    </xf>
    <xf numFmtId="0" fontId="24" fillId="34" borderId="44" xfId="45" applyNumberFormat="1" applyFont="1" applyFill="1" applyBorder="1" applyAlignment="1">
      <alignment horizontal="center" vertical="center"/>
      <protection/>
    </xf>
    <xf numFmtId="184" fontId="24" fillId="34" borderId="44" xfId="58" applyFont="1" applyFill="1" applyBorder="1" applyAlignment="1">
      <alignment horizontal="center" vertical="center" shrinkToFit="1"/>
    </xf>
    <xf numFmtId="184" fontId="24" fillId="34" borderId="45" xfId="58" applyFont="1" applyFill="1" applyBorder="1" applyAlignment="1">
      <alignment horizontal="center" vertical="center" shrinkToFit="1"/>
    </xf>
    <xf numFmtId="0" fontId="17" fillId="0" borderId="0" xfId="45" applyFont="1" applyAlignment="1">
      <alignment horizontal="center" vertical="center"/>
      <protection/>
    </xf>
    <xf numFmtId="0" fontId="20" fillId="0" borderId="46" xfId="45" applyFont="1" applyFill="1" applyBorder="1" applyAlignment="1" applyProtection="1">
      <alignment horizontal="left" vertical="center"/>
      <protection locked="0"/>
    </xf>
    <xf numFmtId="0" fontId="20" fillId="0" borderId="46" xfId="45" applyNumberFormat="1" applyFont="1" applyFill="1" applyBorder="1" applyAlignment="1" applyProtection="1">
      <alignment horizontal="center" vertical="center"/>
      <protection locked="0"/>
    </xf>
    <xf numFmtId="4" fontId="20" fillId="0" borderId="46" xfId="58" applyNumberFormat="1" applyFont="1" applyFill="1" applyBorder="1" applyAlignment="1" applyProtection="1">
      <alignment vertical="center" shrinkToFit="1"/>
      <protection locked="0"/>
    </xf>
    <xf numFmtId="4" fontId="20" fillId="0" borderId="47" xfId="58" applyNumberFormat="1" applyFont="1" applyFill="1" applyBorder="1" applyAlignment="1" applyProtection="1">
      <alignment vertical="center" shrinkToFit="1"/>
      <protection locked="0"/>
    </xf>
    <xf numFmtId="0" fontId="20" fillId="33" borderId="0" xfId="0" applyFont="1" applyFill="1" applyBorder="1" applyAlignment="1">
      <alignment horizontal="left" vertical="center"/>
    </xf>
    <xf numFmtId="0" fontId="20" fillId="0" borderId="48" xfId="45" applyFont="1" applyFill="1" applyBorder="1" applyAlignment="1" applyProtection="1">
      <alignment horizontal="left" vertical="center"/>
      <protection locked="0"/>
    </xf>
    <xf numFmtId="0" fontId="20" fillId="0" borderId="48" xfId="45" applyNumberFormat="1" applyFont="1" applyFill="1" applyBorder="1" applyAlignment="1" applyProtection="1">
      <alignment horizontal="center" vertical="center"/>
      <protection locked="0"/>
    </xf>
    <xf numFmtId="4" fontId="20" fillId="0" borderId="48" xfId="58" applyNumberFormat="1" applyFont="1" applyFill="1" applyBorder="1" applyAlignment="1" applyProtection="1">
      <alignment vertical="center" shrinkToFit="1"/>
      <protection locked="0"/>
    </xf>
    <xf numFmtId="4" fontId="20" fillId="0" borderId="49" xfId="58" applyNumberFormat="1" applyFont="1" applyFill="1" applyBorder="1" applyAlignment="1" applyProtection="1">
      <alignment vertical="center" shrinkToFit="1"/>
      <protection locked="0"/>
    </xf>
    <xf numFmtId="14" fontId="2" fillId="33" borderId="0" xfId="0" applyNumberFormat="1" applyFont="1" applyFill="1" applyBorder="1" applyAlignment="1">
      <alignment horizontal="left" vertical="center"/>
    </xf>
    <xf numFmtId="0" fontId="60" fillId="33" borderId="0" xfId="0" applyFont="1" applyFill="1" applyBorder="1" applyAlignment="1">
      <alignment horizontal="left" vertical="center"/>
    </xf>
    <xf numFmtId="0" fontId="20" fillId="0" borderId="50" xfId="45" applyFont="1" applyFill="1" applyBorder="1" applyAlignment="1" applyProtection="1">
      <alignment horizontal="left" vertical="center"/>
      <protection locked="0"/>
    </xf>
    <xf numFmtId="0" fontId="20" fillId="0" borderId="50" xfId="45" applyFont="1" applyFill="1" applyBorder="1" applyAlignment="1" applyProtection="1">
      <alignment horizontal="center" vertical="center"/>
      <protection locked="0"/>
    </xf>
    <xf numFmtId="4" fontId="20" fillId="0" borderId="50" xfId="58" applyNumberFormat="1" applyFont="1" applyFill="1" applyBorder="1" applyAlignment="1" applyProtection="1">
      <alignment vertical="center" shrinkToFit="1"/>
      <protection locked="0"/>
    </xf>
    <xf numFmtId="4" fontId="20" fillId="0" borderId="51" xfId="58" applyNumberFormat="1" applyFont="1" applyFill="1" applyBorder="1" applyAlignment="1" applyProtection="1">
      <alignment vertical="center" shrinkToFit="1"/>
      <protection locked="0"/>
    </xf>
    <xf numFmtId="180" fontId="17" fillId="0" borderId="0" xfId="45" applyNumberFormat="1" applyFont="1" applyAlignment="1">
      <alignment vertical="center" shrinkToFit="1"/>
      <protection/>
    </xf>
    <xf numFmtId="0" fontId="17" fillId="0" borderId="0" xfId="45" applyNumberFormat="1" applyFont="1" applyAlignment="1">
      <alignment horizontal="center" vertical="center" shrinkToFit="1"/>
      <protection/>
    </xf>
    <xf numFmtId="184" fontId="17" fillId="0" borderId="0" xfId="58" applyFont="1" applyAlignment="1">
      <alignment vertical="center" shrinkToFit="1"/>
    </xf>
    <xf numFmtId="0" fontId="20" fillId="0" borderId="23" xfId="45" applyFont="1" applyFill="1" applyBorder="1" applyAlignment="1" applyProtection="1">
      <alignment horizontal="left" vertical="center"/>
      <protection locked="0"/>
    </xf>
    <xf numFmtId="0" fontId="20" fillId="0" borderId="23" xfId="45" applyNumberFormat="1" applyFont="1" applyFill="1" applyBorder="1" applyAlignment="1" applyProtection="1">
      <alignment horizontal="center" vertical="center"/>
      <protection locked="0"/>
    </xf>
    <xf numFmtId="4" fontId="20" fillId="0" borderId="23" xfId="58" applyNumberFormat="1" applyFont="1" applyFill="1" applyBorder="1" applyAlignment="1" applyProtection="1">
      <alignment vertical="center" shrinkToFit="1"/>
      <protection locked="0"/>
    </xf>
    <xf numFmtId="4" fontId="20" fillId="0" borderId="24" xfId="58" applyNumberFormat="1" applyFont="1" applyFill="1" applyBorder="1" applyAlignment="1" applyProtection="1">
      <alignment vertical="center" shrinkToFit="1"/>
      <protection locked="0"/>
    </xf>
    <xf numFmtId="0" fontId="20" fillId="0" borderId="26" xfId="45" applyFont="1" applyFill="1" applyBorder="1" applyAlignment="1" applyProtection="1">
      <alignment horizontal="left" vertical="center"/>
      <protection locked="0"/>
    </xf>
    <xf numFmtId="0" fontId="20" fillId="0" borderId="26" xfId="45" applyFont="1" applyFill="1" applyBorder="1" applyAlignment="1" applyProtection="1">
      <alignment horizontal="center" vertical="center"/>
      <protection locked="0"/>
    </xf>
    <xf numFmtId="4" fontId="20" fillId="0" borderId="26" xfId="58" applyNumberFormat="1" applyFont="1" applyFill="1" applyBorder="1" applyAlignment="1" applyProtection="1">
      <alignment vertical="center" shrinkToFit="1"/>
      <protection locked="0"/>
    </xf>
    <xf numFmtId="4" fontId="20" fillId="0" borderId="27" xfId="58" applyNumberFormat="1" applyFont="1" applyFill="1" applyBorder="1" applyAlignment="1" applyProtection="1">
      <alignment vertical="center" shrinkToFit="1"/>
      <protection locked="0"/>
    </xf>
    <xf numFmtId="180" fontId="61" fillId="40" borderId="43" xfId="45" applyNumberFormat="1" applyFont="1" applyFill="1" applyBorder="1" applyAlignment="1">
      <alignment horizontal="center" vertical="center" shrinkToFit="1"/>
      <protection/>
    </xf>
    <xf numFmtId="0" fontId="61" fillId="40" borderId="44" xfId="45" applyFont="1" applyFill="1" applyBorder="1" applyAlignment="1">
      <alignment horizontal="center" vertical="center"/>
      <protection/>
    </xf>
    <xf numFmtId="0" fontId="61" fillId="40" borderId="44" xfId="45" applyNumberFormat="1" applyFont="1" applyFill="1" applyBorder="1" applyAlignment="1">
      <alignment horizontal="center" vertical="center"/>
      <protection/>
    </xf>
    <xf numFmtId="184" fontId="61" fillId="40" borderId="44" xfId="58" applyFont="1" applyFill="1" applyBorder="1" applyAlignment="1">
      <alignment horizontal="center" vertical="center" shrinkToFit="1"/>
    </xf>
    <xf numFmtId="184" fontId="61" fillId="40" borderId="45" xfId="58" applyFont="1" applyFill="1" applyBorder="1" applyAlignment="1">
      <alignment horizontal="center" vertical="center" shrinkToFit="1"/>
    </xf>
    <xf numFmtId="180" fontId="62" fillId="41" borderId="43" xfId="45" applyNumberFormat="1" applyFont="1" applyFill="1" applyBorder="1" applyAlignment="1">
      <alignment horizontal="center" vertical="center" shrinkToFit="1"/>
      <protection/>
    </xf>
    <xf numFmtId="0" fontId="62" fillId="41" borderId="44" xfId="45" applyFont="1" applyFill="1" applyBorder="1" applyAlignment="1">
      <alignment horizontal="center" vertical="center"/>
      <protection/>
    </xf>
    <xf numFmtId="0" fontId="62" fillId="41" borderId="44" xfId="45" applyNumberFormat="1" applyFont="1" applyFill="1" applyBorder="1" applyAlignment="1">
      <alignment horizontal="center" vertical="center"/>
      <protection/>
    </xf>
    <xf numFmtId="184" fontId="62" fillId="41" borderId="44" xfId="58" applyFont="1" applyFill="1" applyBorder="1" applyAlignment="1">
      <alignment horizontal="center" vertical="center" shrinkToFit="1"/>
    </xf>
    <xf numFmtId="184" fontId="62" fillId="41" borderId="45" xfId="58" applyFont="1" applyFill="1" applyBorder="1" applyAlignment="1">
      <alignment horizontal="center" vertical="center" shrinkToFit="1"/>
    </xf>
    <xf numFmtId="180" fontId="24" fillId="39" borderId="43" xfId="45" applyNumberFormat="1" applyFont="1" applyFill="1" applyBorder="1" applyAlignment="1">
      <alignment horizontal="center" vertical="center" shrinkToFit="1"/>
      <protection/>
    </xf>
    <xf numFmtId="0" fontId="24" fillId="39" borderId="44" xfId="45" applyFont="1" applyFill="1" applyBorder="1" applyAlignment="1">
      <alignment horizontal="center" vertical="center"/>
      <protection/>
    </xf>
    <xf numFmtId="0" fontId="24" fillId="39" borderId="44" xfId="45" applyNumberFormat="1" applyFont="1" applyFill="1" applyBorder="1" applyAlignment="1">
      <alignment horizontal="center" vertical="center"/>
      <protection/>
    </xf>
    <xf numFmtId="184" fontId="24" fillId="39" borderId="44" xfId="58" applyFont="1" applyFill="1" applyBorder="1" applyAlignment="1">
      <alignment horizontal="center" vertical="center" shrinkToFit="1"/>
    </xf>
    <xf numFmtId="184" fontId="24" fillId="39" borderId="45" xfId="58" applyFont="1" applyFill="1" applyBorder="1" applyAlignment="1">
      <alignment horizontal="center" vertical="center" shrinkToFit="1"/>
    </xf>
    <xf numFmtId="0" fontId="24" fillId="37" borderId="0" xfId="46" applyFont="1" applyFill="1" applyBorder="1" applyAlignment="1" applyProtection="1">
      <alignment horizontal="center" vertical="center"/>
      <protection/>
    </xf>
    <xf numFmtId="0" fontId="63" fillId="33" borderId="0" xfId="0" applyFont="1" applyFill="1" applyBorder="1" applyAlignment="1">
      <alignment horizontal="center" vertical="center"/>
    </xf>
    <xf numFmtId="0" fontId="64" fillId="41" borderId="52" xfId="44" applyFont="1" applyFill="1" applyBorder="1" applyAlignment="1">
      <alignment horizontal="center" vertical="center"/>
      <protection/>
    </xf>
    <xf numFmtId="4" fontId="65" fillId="42" borderId="52" xfId="44" applyNumberFormat="1" applyFont="1" applyFill="1" applyBorder="1" applyAlignment="1">
      <alignment horizontal="right" vertical="center"/>
      <protection/>
    </xf>
    <xf numFmtId="4" fontId="65" fillId="41" borderId="52" xfId="44" applyNumberFormat="1" applyFont="1" applyFill="1" applyBorder="1" applyAlignment="1">
      <alignment horizontal="right" vertical="center"/>
      <protection/>
    </xf>
    <xf numFmtId="0" fontId="20" fillId="43" borderId="0" xfId="44" applyFont="1" applyFill="1" applyAlignment="1" applyProtection="1">
      <alignment horizontal="center" vertical="center"/>
      <protection locked="0"/>
    </xf>
    <xf numFmtId="0" fontId="66" fillId="41" borderId="53" xfId="44" applyFont="1" applyFill="1" applyBorder="1" applyAlignment="1">
      <alignment horizontal="center" vertical="center"/>
      <protection/>
    </xf>
    <xf numFmtId="4" fontId="67" fillId="42" borderId="53" xfId="44" applyNumberFormat="1" applyFont="1" applyFill="1" applyBorder="1" applyAlignment="1">
      <alignment horizontal="right" vertical="center"/>
      <protection/>
    </xf>
    <xf numFmtId="4" fontId="67" fillId="41" borderId="53" xfId="44" applyNumberFormat="1" applyFont="1" applyFill="1" applyBorder="1" applyAlignment="1">
      <alignment horizontal="right" vertical="center"/>
      <protection/>
    </xf>
    <xf numFmtId="0" fontId="66" fillId="41" borderId="54" xfId="44" applyFont="1" applyFill="1" applyBorder="1" applyAlignment="1">
      <alignment horizontal="center" vertical="center"/>
      <protection/>
    </xf>
    <xf numFmtId="4" fontId="67" fillId="42" borderId="54" xfId="44" applyNumberFormat="1" applyFont="1" applyFill="1" applyBorder="1" applyAlignment="1">
      <alignment horizontal="right" vertical="center"/>
      <protection/>
    </xf>
    <xf numFmtId="4" fontId="67" fillId="41" borderId="54" xfId="44" applyNumberFormat="1" applyFont="1" applyFill="1" applyBorder="1" applyAlignment="1">
      <alignment horizontal="right" vertical="center"/>
      <protection/>
    </xf>
    <xf numFmtId="0" fontId="66" fillId="41" borderId="55" xfId="44" applyFont="1" applyFill="1" applyBorder="1" applyAlignment="1">
      <alignment horizontal="center" vertical="center"/>
      <protection/>
    </xf>
    <xf numFmtId="0" fontId="68" fillId="44" borderId="0" xfId="44" applyFont="1" applyFill="1" applyBorder="1" applyAlignment="1">
      <alignment horizontal="center" vertical="center"/>
      <protection/>
    </xf>
    <xf numFmtId="4" fontId="67" fillId="45" borderId="0" xfId="44" applyNumberFormat="1" applyFont="1" applyFill="1" applyBorder="1" applyAlignment="1">
      <alignment horizontal="right" vertical="center"/>
      <protection/>
    </xf>
    <xf numFmtId="4" fontId="67" fillId="44" borderId="0" xfId="44" applyNumberFormat="1" applyFont="1" applyFill="1" applyBorder="1" applyAlignment="1">
      <alignment horizontal="right" vertical="center"/>
      <protection/>
    </xf>
    <xf numFmtId="0" fontId="69" fillId="44" borderId="53" xfId="44" applyFont="1" applyFill="1" applyBorder="1" applyAlignment="1" quotePrefix="1">
      <alignment horizontal="center" vertical="center"/>
      <protection/>
    </xf>
    <xf numFmtId="4" fontId="67" fillId="45" borderId="53" xfId="44" applyNumberFormat="1" applyFont="1" applyFill="1" applyBorder="1" applyAlignment="1">
      <alignment horizontal="right" vertical="center"/>
      <protection/>
    </xf>
    <xf numFmtId="4" fontId="67" fillId="46" borderId="53" xfId="44" applyNumberFormat="1" applyFont="1" applyFill="1" applyBorder="1" applyAlignment="1">
      <alignment horizontal="right" vertical="center"/>
      <protection/>
    </xf>
    <xf numFmtId="4" fontId="67" fillId="44" borderId="53" xfId="44" applyNumberFormat="1" applyFont="1" applyFill="1" applyBorder="1" applyAlignment="1">
      <alignment horizontal="right" vertical="center"/>
      <protection/>
    </xf>
    <xf numFmtId="0" fontId="69" fillId="44" borderId="54" xfId="44" applyFont="1" applyFill="1" applyBorder="1" applyAlignment="1" quotePrefix="1">
      <alignment horizontal="center" vertical="center"/>
      <protection/>
    </xf>
    <xf numFmtId="4" fontId="67" fillId="45" borderId="54" xfId="44" applyNumberFormat="1" applyFont="1" applyFill="1" applyBorder="1" applyAlignment="1">
      <alignment horizontal="right" vertical="center"/>
      <protection/>
    </xf>
    <xf numFmtId="4" fontId="67" fillId="46" borderId="54" xfId="44" applyNumberFormat="1" applyFont="1" applyFill="1" applyBorder="1" applyAlignment="1">
      <alignment horizontal="right" vertical="center"/>
      <protection/>
    </xf>
    <xf numFmtId="4" fontId="67" fillId="44" borderId="54" xfId="44" applyNumberFormat="1" applyFont="1" applyFill="1" applyBorder="1" applyAlignment="1">
      <alignment horizontal="right" vertical="center"/>
      <protection/>
    </xf>
    <xf numFmtId="0" fontId="69" fillId="44" borderId="55" xfId="44" applyFont="1" applyFill="1" applyBorder="1" applyAlignment="1" quotePrefix="1">
      <alignment horizontal="center" vertical="center"/>
      <protection/>
    </xf>
    <xf numFmtId="0" fontId="64" fillId="36" borderId="0" xfId="44" applyFont="1" applyFill="1" applyBorder="1" applyAlignment="1">
      <alignment horizontal="center" vertical="center"/>
      <protection/>
    </xf>
    <xf numFmtId="4" fontId="67" fillId="47" borderId="0" xfId="44" applyNumberFormat="1" applyFont="1" applyFill="1" applyBorder="1" applyAlignment="1">
      <alignment horizontal="right" vertical="center"/>
      <protection/>
    </xf>
    <xf numFmtId="4" fontId="67" fillId="36" borderId="0" xfId="44" applyNumberFormat="1" applyFont="1" applyFill="1" applyBorder="1" applyAlignment="1">
      <alignment horizontal="right" vertical="center"/>
      <protection/>
    </xf>
    <xf numFmtId="0" fontId="66" fillId="36" borderId="56" xfId="44" applyFont="1" applyFill="1" applyBorder="1" applyAlignment="1">
      <alignment horizontal="center" vertical="center"/>
      <protection/>
    </xf>
    <xf numFmtId="4" fontId="67" fillId="47" borderId="56" xfId="44" applyNumberFormat="1" applyFont="1" applyFill="1" applyBorder="1" applyAlignment="1">
      <alignment horizontal="right" vertical="center"/>
      <protection/>
    </xf>
    <xf numFmtId="4" fontId="67" fillId="36" borderId="56" xfId="44" applyNumberFormat="1" applyFont="1" applyFill="1" applyBorder="1" applyAlignment="1">
      <alignment horizontal="right" vertical="center"/>
      <protection/>
    </xf>
    <xf numFmtId="0" fontId="66" fillId="36" borderId="57" xfId="44" applyFont="1" applyFill="1" applyBorder="1" applyAlignment="1">
      <alignment horizontal="center" vertical="center"/>
      <protection/>
    </xf>
    <xf numFmtId="4" fontId="67" fillId="47" borderId="57" xfId="44" applyNumberFormat="1" applyFont="1" applyFill="1" applyBorder="1" applyAlignment="1">
      <alignment horizontal="right" vertical="center"/>
      <protection/>
    </xf>
    <xf numFmtId="4" fontId="67" fillId="36" borderId="57" xfId="44" applyNumberFormat="1" applyFont="1" applyFill="1" applyBorder="1" applyAlignment="1">
      <alignment horizontal="right" vertical="center"/>
      <protection/>
    </xf>
    <xf numFmtId="0" fontId="71" fillId="48" borderId="0" xfId="0" applyFont="1" applyFill="1" applyBorder="1" applyAlignment="1">
      <alignment horizontal="center" vertical="center"/>
    </xf>
    <xf numFmtId="0" fontId="72" fillId="48" borderId="58" xfId="0" applyFont="1" applyFill="1" applyBorder="1" applyAlignment="1">
      <alignment vertical="center"/>
    </xf>
    <xf numFmtId="0" fontId="72" fillId="48" borderId="0" xfId="0" applyFont="1" applyFill="1" applyBorder="1" applyAlignment="1">
      <alignment vertical="center"/>
    </xf>
    <xf numFmtId="0" fontId="72" fillId="48" borderId="59" xfId="0" applyFont="1" applyFill="1" applyBorder="1" applyAlignment="1">
      <alignment vertical="center"/>
    </xf>
    <xf numFmtId="0" fontId="72" fillId="0" borderId="60" xfId="0" applyFont="1" applyFill="1" applyBorder="1" applyAlignment="1">
      <alignment vertical="center"/>
    </xf>
    <xf numFmtId="0" fontId="70" fillId="35" borderId="0" xfId="0" applyFont="1" applyFill="1" applyAlignment="1">
      <alignment vertical="top" textRotation="255"/>
    </xf>
    <xf numFmtId="0" fontId="73" fillId="33" borderId="0" xfId="0" applyFont="1" applyFill="1" applyBorder="1" applyAlignment="1">
      <alignment horizontal="right" vertical="center"/>
    </xf>
    <xf numFmtId="0" fontId="74" fillId="33" borderId="0" xfId="0" applyFont="1" applyFill="1" applyBorder="1" applyAlignment="1">
      <alignment horizontal="centerContinuous" vertical="center"/>
    </xf>
    <xf numFmtId="182" fontId="73" fillId="33" borderId="0" xfId="0" applyNumberFormat="1" applyFont="1" applyFill="1" applyBorder="1" applyAlignment="1">
      <alignment horizontal="left" vertical="center"/>
    </xf>
    <xf numFmtId="0" fontId="74" fillId="33" borderId="0" xfId="0" applyFont="1" applyFill="1" applyBorder="1" applyAlignment="1">
      <alignment horizontal="left" vertical="center"/>
    </xf>
    <xf numFmtId="0" fontId="76" fillId="33" borderId="0" xfId="0" applyFont="1" applyFill="1" applyBorder="1" applyAlignment="1">
      <alignment vertical="center"/>
    </xf>
    <xf numFmtId="0" fontId="76" fillId="33" borderId="0" xfId="0" applyFont="1" applyFill="1" applyBorder="1" applyAlignment="1">
      <alignment horizontal="centerContinuous" vertical="center"/>
    </xf>
    <xf numFmtId="49" fontId="79" fillId="35" borderId="0" xfId="0" applyNumberFormat="1" applyFont="1" applyFill="1" applyAlignment="1">
      <alignment/>
    </xf>
    <xf numFmtId="0" fontId="70" fillId="35" borderId="0" xfId="0" applyFont="1" applyFill="1" applyAlignment="1">
      <alignment/>
    </xf>
    <xf numFmtId="186" fontId="75" fillId="33" borderId="0" xfId="0" applyNumberFormat="1" applyFont="1" applyFill="1" applyBorder="1" applyAlignment="1">
      <alignment horizontal="centerContinuous" vertical="center"/>
    </xf>
    <xf numFmtId="0" fontId="77" fillId="33" borderId="0" xfId="0" applyFont="1" applyFill="1" applyBorder="1" applyAlignment="1">
      <alignment horizontal="right" vertical="center"/>
    </xf>
    <xf numFmtId="0" fontId="81" fillId="0" borderId="0" xfId="0" applyFont="1" applyAlignment="1">
      <alignment/>
    </xf>
    <xf numFmtId="0" fontId="35" fillId="0" borderId="34" xfId="46" applyFont="1" applyBorder="1" applyAlignment="1" applyProtection="1">
      <alignment horizontal="left" vertical="center"/>
      <protection locked="0"/>
    </xf>
    <xf numFmtId="0" fontId="20" fillId="33" borderId="12" xfId="0" applyFont="1" applyFill="1" applyBorder="1" applyAlignment="1">
      <alignment horizontal="left" vertical="center"/>
    </xf>
    <xf numFmtId="185" fontId="25" fillId="0" borderId="61" xfId="45" applyNumberFormat="1" applyFont="1" applyFill="1" applyBorder="1" applyAlignment="1" applyProtection="1">
      <alignment horizontal="center" vertical="center" shrinkToFit="1"/>
      <protection/>
    </xf>
    <xf numFmtId="185" fontId="25" fillId="0" borderId="62" xfId="45" applyNumberFormat="1" applyFont="1" applyFill="1" applyBorder="1" applyAlignment="1" applyProtection="1">
      <alignment horizontal="center" vertical="center" shrinkToFit="1"/>
      <protection/>
    </xf>
    <xf numFmtId="185" fontId="25" fillId="0" borderId="63" xfId="45" applyNumberFormat="1" applyFont="1" applyFill="1" applyBorder="1" applyAlignment="1" applyProtection="1">
      <alignment horizontal="center" vertical="center" shrinkToFit="1"/>
      <protection/>
    </xf>
    <xf numFmtId="0" fontId="20" fillId="0" borderId="0" xfId="0" applyNumberFormat="1" applyFont="1" applyAlignment="1" applyProtection="1">
      <alignment horizontal="right" vertical="center"/>
      <protection/>
    </xf>
    <xf numFmtId="14" fontId="20" fillId="0" borderId="0" xfId="0" applyNumberFormat="1" applyFont="1" applyAlignment="1" applyProtection="1">
      <alignment vertical="center"/>
      <protection/>
    </xf>
    <xf numFmtId="178" fontId="21" fillId="40" borderId="0" xfId="0" applyNumberFormat="1" applyFont="1" applyFill="1" applyAlignment="1" applyProtection="1">
      <alignment horizontal="center" vertical="center"/>
      <protection/>
    </xf>
    <xf numFmtId="0" fontId="21" fillId="40" borderId="0" xfId="0" applyFont="1" applyFill="1" applyAlignment="1" applyProtection="1">
      <alignment vertical="center"/>
      <protection/>
    </xf>
    <xf numFmtId="0" fontId="21" fillId="35" borderId="0" xfId="0" applyFont="1" applyFill="1" applyAlignment="1" applyProtection="1">
      <alignment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20" fillId="0" borderId="0" xfId="0" applyFont="1" applyAlignment="1" applyProtection="1">
      <alignment vertical="center"/>
      <protection/>
    </xf>
    <xf numFmtId="0" fontId="0" fillId="44" borderId="0" xfId="0" applyFill="1" applyAlignment="1" applyProtection="1">
      <alignment vertical="center"/>
      <protection/>
    </xf>
    <xf numFmtId="0" fontId="0" fillId="0" borderId="64" xfId="0" applyFill="1" applyBorder="1" applyAlignment="1">
      <alignment/>
    </xf>
    <xf numFmtId="0" fontId="83" fillId="0" borderId="34" xfId="46" applyFont="1" applyBorder="1" applyAlignment="1" applyProtection="1">
      <alignment horizontal="left" vertical="center"/>
      <protection locked="0"/>
    </xf>
    <xf numFmtId="0" fontId="20" fillId="0" borderId="0" xfId="0" applyFont="1" applyAlignment="1">
      <alignment/>
    </xf>
    <xf numFmtId="0" fontId="26" fillId="0" borderId="0" xfId="46" applyAlignment="1" applyProtection="1">
      <alignment/>
      <protection/>
    </xf>
    <xf numFmtId="0" fontId="84" fillId="0" borderId="0" xfId="0" applyFont="1" applyAlignment="1">
      <alignment/>
    </xf>
    <xf numFmtId="0" fontId="35" fillId="0" borderId="0" xfId="46" applyFont="1" applyAlignment="1" applyProtection="1">
      <alignment/>
      <protection/>
    </xf>
    <xf numFmtId="0" fontId="72" fillId="0" borderId="0" xfId="0" applyFont="1" applyFill="1" applyBorder="1" applyAlignment="1">
      <alignment vertical="center"/>
    </xf>
    <xf numFmtId="0" fontId="72" fillId="48" borderId="65" xfId="0" applyFont="1" applyFill="1" applyBorder="1" applyAlignment="1">
      <alignment vertical="center"/>
    </xf>
    <xf numFmtId="0" fontId="72" fillId="48" borderId="66" xfId="0" applyFont="1" applyFill="1" applyBorder="1" applyAlignment="1">
      <alignment vertical="center"/>
    </xf>
    <xf numFmtId="0" fontId="81" fillId="0" borderId="60" xfId="0" applyFont="1" applyFill="1" applyBorder="1" applyAlignment="1">
      <alignment vertical="center"/>
    </xf>
    <xf numFmtId="0" fontId="72" fillId="43" borderId="60" xfId="0" applyFont="1" applyFill="1" applyBorder="1" applyAlignment="1">
      <alignment vertical="center"/>
    </xf>
    <xf numFmtId="0" fontId="72" fillId="48" borderId="58" xfId="0" applyFont="1" applyFill="1" applyBorder="1" applyAlignment="1">
      <alignment horizontal="center" vertical="center"/>
    </xf>
    <xf numFmtId="0" fontId="72" fillId="48" borderId="60" xfId="0" applyFont="1" applyFill="1" applyBorder="1" applyAlignment="1">
      <alignment horizontal="center" vertical="center"/>
    </xf>
    <xf numFmtId="0" fontId="0" fillId="0" borderId="0" xfId="0" applyAlignment="1">
      <alignment horizontal="center" vertical="center"/>
    </xf>
    <xf numFmtId="0" fontId="85" fillId="48" borderId="58" xfId="0" applyFont="1" applyFill="1" applyBorder="1" applyAlignment="1">
      <alignment horizontal="center" vertical="center"/>
    </xf>
    <xf numFmtId="0" fontId="85" fillId="48" borderId="60" xfId="0" applyFont="1" applyFill="1" applyBorder="1" applyAlignment="1">
      <alignment horizontal="center" vertical="center"/>
    </xf>
    <xf numFmtId="0" fontId="21" fillId="40" borderId="12" xfId="46" applyFont="1" applyFill="1" applyBorder="1" applyAlignment="1" applyProtection="1">
      <alignment horizontal="center" vertical="center"/>
      <protection/>
    </xf>
    <xf numFmtId="0" fontId="21" fillId="49" borderId="12" xfId="46" applyFont="1" applyFill="1" applyBorder="1" applyAlignment="1" applyProtection="1">
      <alignment horizontal="center" vertical="center"/>
      <protection/>
    </xf>
    <xf numFmtId="0" fontId="21" fillId="45" borderId="12" xfId="46" applyFont="1" applyFill="1" applyBorder="1" applyAlignment="1" applyProtection="1">
      <alignment horizontal="center" vertical="center"/>
      <protection/>
    </xf>
    <xf numFmtId="0" fontId="21" fillId="34" borderId="12" xfId="46" applyFont="1" applyFill="1" applyBorder="1" applyAlignment="1" applyProtection="1">
      <alignment horizontal="center" vertical="center"/>
      <protection/>
    </xf>
    <xf numFmtId="0" fontId="21" fillId="39" borderId="12" xfId="46" applyFont="1" applyFill="1" applyBorder="1" applyAlignment="1" applyProtection="1">
      <alignment horizontal="center" vertical="center"/>
      <protection/>
    </xf>
    <xf numFmtId="0" fontId="21" fillId="50" borderId="12" xfId="46" applyFont="1" applyFill="1" applyBorder="1" applyAlignment="1" applyProtection="1">
      <alignment horizontal="center" vertical="center"/>
      <protection/>
    </xf>
    <xf numFmtId="0" fontId="21" fillId="50" borderId="67" xfId="46" applyFont="1" applyFill="1" applyBorder="1" applyAlignment="1" applyProtection="1">
      <alignment horizontal="center" vertical="center"/>
      <protection/>
    </xf>
    <xf numFmtId="0" fontId="87" fillId="49" borderId="0" xfId="46" applyFont="1" applyFill="1" applyBorder="1" applyAlignment="1" applyProtection="1">
      <alignment horizontal="centerContinuous" vertical="center"/>
      <protection/>
    </xf>
    <xf numFmtId="0" fontId="87" fillId="49" borderId="0" xfId="46" applyFont="1" applyFill="1" applyAlignment="1" applyProtection="1">
      <alignment horizontal="centerContinuous" vertical="center"/>
      <protection/>
    </xf>
    <xf numFmtId="0" fontId="21" fillId="39" borderId="0" xfId="46" applyFont="1" applyFill="1" applyBorder="1" applyAlignment="1" applyProtection="1">
      <alignment horizontal="centerContinuous" vertical="center"/>
      <protection/>
    </xf>
    <xf numFmtId="0" fontId="21" fillId="39" borderId="0" xfId="46" applyFont="1" applyFill="1" applyAlignment="1" applyProtection="1">
      <alignment horizontal="centerContinuous" vertical="center"/>
      <protection/>
    </xf>
    <xf numFmtId="0" fontId="21" fillId="40" borderId="0" xfId="46" applyFont="1" applyFill="1" applyBorder="1" applyAlignment="1" applyProtection="1">
      <alignment horizontal="centerContinuous" vertical="center"/>
      <protection/>
    </xf>
    <xf numFmtId="0" fontId="21" fillId="40" borderId="0" xfId="46" applyFont="1" applyFill="1" applyAlignment="1" applyProtection="1">
      <alignment horizontal="centerContinuous" vertical="center"/>
      <protection/>
    </xf>
    <xf numFmtId="0" fontId="21" fillId="45" borderId="0" xfId="46" applyFont="1" applyFill="1" applyBorder="1" applyAlignment="1" applyProtection="1">
      <alignment horizontal="centerContinuous" vertical="center"/>
      <protection/>
    </xf>
    <xf numFmtId="0" fontId="21" fillId="45" borderId="0" xfId="46" applyFont="1" applyFill="1" applyAlignment="1" applyProtection="1">
      <alignment horizontal="centerContinuous" vertical="center"/>
      <protection/>
    </xf>
    <xf numFmtId="0" fontId="88" fillId="33" borderId="13" xfId="0" applyFont="1" applyFill="1" applyBorder="1" applyAlignment="1">
      <alignment horizontal="right" vertical="center"/>
    </xf>
    <xf numFmtId="0" fontId="88" fillId="33" borderId="12" xfId="0" applyFont="1" applyFill="1" applyBorder="1" applyAlignment="1">
      <alignment horizontal="left" vertical="center"/>
    </xf>
    <xf numFmtId="0" fontId="20" fillId="33" borderId="10" xfId="41" applyFont="1" applyFill="1" applyBorder="1" applyAlignment="1">
      <alignment horizontal="left" vertical="center"/>
      <protection/>
    </xf>
    <xf numFmtId="0" fontId="82" fillId="33" borderId="11" xfId="41" applyFont="1" applyFill="1" applyBorder="1" applyAlignment="1">
      <alignment horizontal="left" vertical="center"/>
      <protection/>
    </xf>
    <xf numFmtId="0" fontId="82" fillId="33" borderId="0" xfId="41" applyFont="1" applyFill="1" applyBorder="1" applyAlignment="1">
      <alignment horizontal="left" vertical="center"/>
      <protection/>
    </xf>
    <xf numFmtId="0" fontId="20" fillId="33" borderId="12" xfId="41" applyFont="1" applyFill="1" applyBorder="1" applyAlignment="1">
      <alignment horizontal="left" vertical="center"/>
      <protection/>
    </xf>
    <xf numFmtId="0" fontId="20" fillId="33" borderId="13" xfId="41" applyFont="1" applyFill="1" applyBorder="1" applyAlignment="1">
      <alignment horizontal="left" vertical="center"/>
      <protection/>
    </xf>
    <xf numFmtId="0" fontId="20" fillId="33" borderId="0" xfId="41" applyFont="1" applyFill="1" applyBorder="1" applyAlignment="1">
      <alignment horizontal="left" vertical="center"/>
      <protection/>
    </xf>
    <xf numFmtId="0" fontId="20" fillId="33" borderId="12" xfId="41" applyFont="1" applyFill="1" applyBorder="1" applyAlignment="1">
      <alignment horizontal="right" vertical="center"/>
      <protection/>
    </xf>
    <xf numFmtId="0" fontId="88" fillId="33" borderId="12" xfId="41" applyFont="1" applyFill="1" applyBorder="1" applyAlignment="1">
      <alignment horizontal="left" vertical="center"/>
      <protection/>
    </xf>
    <xf numFmtId="0" fontId="88" fillId="33" borderId="13" xfId="41" applyFont="1" applyFill="1" applyBorder="1" applyAlignment="1">
      <alignment horizontal="left" vertical="center"/>
      <protection/>
    </xf>
    <xf numFmtId="0" fontId="2" fillId="33" borderId="0" xfId="41" applyFont="1" applyFill="1" applyBorder="1" applyAlignment="1">
      <alignment horizontal="left" vertical="center"/>
      <protection/>
    </xf>
    <xf numFmtId="0" fontId="89" fillId="0" borderId="0" xfId="0" applyFont="1" applyAlignment="1">
      <alignment/>
    </xf>
    <xf numFmtId="0" fontId="90" fillId="33" borderId="12" xfId="0" applyFont="1" applyFill="1" applyBorder="1" applyAlignment="1">
      <alignment horizontal="left" vertical="center"/>
    </xf>
    <xf numFmtId="181" fontId="1" fillId="38" borderId="29" xfId="40" applyNumberFormat="1" applyFont="1" applyFill="1" applyBorder="1" applyAlignment="1">
      <alignment vertical="center"/>
      <protection/>
    </xf>
    <xf numFmtId="178" fontId="91" fillId="36" borderId="0" xfId="0" applyNumberFormat="1" applyFont="1" applyFill="1" applyAlignment="1" applyProtection="1">
      <alignment horizontal="center" vertical="center"/>
      <protection hidden="1"/>
    </xf>
    <xf numFmtId="178" fontId="91" fillId="35" borderId="0" xfId="0" applyNumberFormat="1" applyFont="1" applyFill="1" applyAlignment="1" applyProtection="1">
      <alignment horizontal="center" vertical="center"/>
      <protection hidden="1"/>
    </xf>
    <xf numFmtId="0" fontId="47" fillId="0" borderId="0" xfId="0" applyFont="1" applyFill="1" applyAlignment="1">
      <alignment horizontal="left" vertical="center"/>
    </xf>
    <xf numFmtId="0" fontId="0" fillId="0" borderId="0" xfId="0" applyFill="1" applyAlignment="1">
      <alignment/>
    </xf>
    <xf numFmtId="0" fontId="31" fillId="0" borderId="42" xfId="0" applyFont="1" applyFill="1" applyBorder="1" applyAlignment="1">
      <alignment vertical="center"/>
    </xf>
    <xf numFmtId="0" fontId="48" fillId="0" borderId="42" xfId="0" applyFont="1" applyFill="1" applyBorder="1" applyAlignment="1">
      <alignment vertical="center"/>
    </xf>
    <xf numFmtId="0" fontId="31" fillId="0" borderId="42" xfId="0" applyFont="1" applyFill="1" applyBorder="1" applyAlignment="1">
      <alignment horizontal="left" vertical="center"/>
    </xf>
    <xf numFmtId="177" fontId="33" fillId="0" borderId="0" xfId="0" applyNumberFormat="1" applyFont="1" applyFill="1" applyBorder="1" applyAlignment="1">
      <alignment horizontal="left" vertical="center"/>
    </xf>
    <xf numFmtId="0" fontId="1" fillId="0" borderId="28" xfId="0" applyFont="1" applyFill="1" applyBorder="1" applyAlignment="1">
      <alignment vertical="center"/>
    </xf>
    <xf numFmtId="182" fontId="33" fillId="0" borderId="0" xfId="0" applyNumberFormat="1" applyFont="1" applyFill="1" applyBorder="1" applyAlignment="1">
      <alignment horizontal="left" vertical="center"/>
    </xf>
    <xf numFmtId="0" fontId="1" fillId="0" borderId="29" xfId="0" applyFont="1" applyFill="1" applyBorder="1" applyAlignment="1">
      <alignment vertical="center"/>
    </xf>
    <xf numFmtId="181" fontId="1" fillId="0" borderId="0" xfId="0" applyNumberFormat="1" applyFont="1" applyFill="1" applyAlignment="1">
      <alignment horizontal="center" vertical="center"/>
    </xf>
    <xf numFmtId="181" fontId="1" fillId="0" borderId="29" xfId="0" applyNumberFormat="1" applyFont="1" applyFill="1" applyBorder="1" applyAlignment="1">
      <alignment vertical="center"/>
    </xf>
    <xf numFmtId="181" fontId="1" fillId="0" borderId="41" xfId="0" applyNumberFormat="1" applyFont="1" applyFill="1" applyBorder="1" applyAlignment="1">
      <alignment horizontal="center" vertical="center"/>
    </xf>
    <xf numFmtId="0" fontId="1" fillId="0" borderId="41"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left" vertical="center"/>
    </xf>
    <xf numFmtId="177" fontId="33" fillId="0" borderId="0" xfId="0" applyNumberFormat="1" applyFont="1" applyFill="1" applyBorder="1" applyAlignment="1" applyProtection="1">
      <alignment horizontal="left" vertical="center"/>
      <protection hidden="1"/>
    </xf>
    <xf numFmtId="182" fontId="33" fillId="0" borderId="0" xfId="0" applyNumberFormat="1" applyFont="1" applyFill="1" applyBorder="1" applyAlignment="1" applyProtection="1">
      <alignment horizontal="left" vertical="center"/>
      <protection hidden="1"/>
    </xf>
    <xf numFmtId="0" fontId="48" fillId="0" borderId="0" xfId="0" applyFont="1" applyFill="1" applyBorder="1" applyAlignment="1">
      <alignment vertical="center"/>
    </xf>
    <xf numFmtId="0" fontId="31" fillId="0" borderId="0" xfId="0" applyFont="1" applyFill="1" applyAlignment="1">
      <alignment horizontal="left" vertical="center"/>
    </xf>
    <xf numFmtId="0" fontId="19" fillId="36" borderId="29" xfId="42" applyFont="1" applyFill="1" applyBorder="1" applyAlignment="1" applyProtection="1">
      <alignment vertical="center"/>
      <protection locked="0"/>
    </xf>
    <xf numFmtId="31" fontId="46" fillId="34" borderId="0" xfId="0" applyNumberFormat="1" applyFont="1" applyFill="1" applyBorder="1" applyAlignment="1" applyProtection="1">
      <alignment horizontal="center" vertical="center"/>
      <protection hidden="1"/>
    </xf>
    <xf numFmtId="182" fontId="42" fillId="34" borderId="0" xfId="0" applyNumberFormat="1" applyFont="1" applyFill="1" applyBorder="1" applyAlignment="1" applyProtection="1">
      <alignment horizontal="center" vertical="center"/>
      <protection hidden="1"/>
    </xf>
    <xf numFmtId="0" fontId="45" fillId="33" borderId="0" xfId="0" applyFont="1" applyFill="1" applyBorder="1" applyAlignment="1">
      <alignment horizontal="center" vertical="center" wrapText="1"/>
    </xf>
    <xf numFmtId="0" fontId="21" fillId="46" borderId="0" xfId="46" applyFont="1" applyFill="1" applyBorder="1" applyAlignment="1" applyProtection="1">
      <alignment horizontal="center" vertical="center"/>
      <protection/>
    </xf>
    <xf numFmtId="0" fontId="21" fillId="46" borderId="0" xfId="46" applyFont="1" applyFill="1" applyAlignment="1" applyProtection="1">
      <alignment horizontal="center" vertical="center"/>
      <protection/>
    </xf>
    <xf numFmtId="0" fontId="44" fillId="34" borderId="68" xfId="0" applyFont="1" applyFill="1" applyBorder="1" applyAlignment="1" applyProtection="1">
      <alignment horizontal="center" vertical="center"/>
      <protection locked="0"/>
    </xf>
    <xf numFmtId="0" fontId="44" fillId="34" borderId="69" xfId="0" applyFont="1" applyFill="1" applyBorder="1" applyAlignment="1" applyProtection="1">
      <alignment horizontal="center" vertical="center"/>
      <protection locked="0"/>
    </xf>
    <xf numFmtId="0" fontId="44" fillId="34" borderId="70" xfId="0" applyFont="1" applyFill="1" applyBorder="1" applyAlignment="1" applyProtection="1">
      <alignment horizontal="center" vertical="center"/>
      <protection locked="0"/>
    </xf>
    <xf numFmtId="0" fontId="44" fillId="34" borderId="71" xfId="0" applyFont="1" applyFill="1" applyBorder="1" applyAlignment="1" applyProtection="1">
      <alignment horizontal="center" vertical="center"/>
      <protection locked="0"/>
    </xf>
    <xf numFmtId="0" fontId="40" fillId="35" borderId="0" xfId="0" applyFont="1" applyFill="1" applyBorder="1" applyAlignment="1">
      <alignment horizontal="center" vertical="center"/>
    </xf>
    <xf numFmtId="0" fontId="78" fillId="35" borderId="0" xfId="0" applyFont="1" applyFill="1" applyBorder="1" applyAlignment="1">
      <alignment horizontal="center" vertical="center"/>
    </xf>
    <xf numFmtId="0" fontId="80" fillId="35" borderId="0" xfId="0" applyFont="1" applyFill="1" applyBorder="1" applyAlignment="1">
      <alignment horizontal="center" vertical="center"/>
    </xf>
    <xf numFmtId="0" fontId="86" fillId="33" borderId="0" xfId="46" applyFont="1" applyFill="1" applyBorder="1" applyAlignment="1" applyProtection="1">
      <alignment horizontal="center" vertical="center"/>
      <protection/>
    </xf>
    <xf numFmtId="176" fontId="16" fillId="37" borderId="0" xfId="42" applyNumberFormat="1" applyFont="1" applyFill="1" applyBorder="1" applyAlignment="1" applyProtection="1">
      <alignment horizontal="center" vertical="center"/>
      <protection locked="0"/>
    </xf>
    <xf numFmtId="0" fontId="48" fillId="35" borderId="0" xfId="40" applyFont="1" applyFill="1" applyBorder="1" applyAlignment="1">
      <alignment horizontal="center" vertical="center"/>
      <protection/>
    </xf>
    <xf numFmtId="181" fontId="1" fillId="35" borderId="29" xfId="40" applyNumberFormat="1" applyFont="1" applyFill="1" applyBorder="1" applyAlignment="1">
      <alignment horizontal="left" vertical="center"/>
      <protection/>
    </xf>
    <xf numFmtId="181" fontId="57" fillId="40" borderId="29" xfId="40" applyNumberFormat="1" applyFont="1" applyFill="1" applyBorder="1" applyAlignment="1">
      <alignment horizontal="left" vertical="center"/>
      <protection/>
    </xf>
    <xf numFmtId="181" fontId="57" fillId="40" borderId="41" xfId="40" applyNumberFormat="1" applyFont="1" applyFill="1" applyBorder="1" applyAlignment="1">
      <alignment horizontal="left" vertical="center"/>
      <protection/>
    </xf>
    <xf numFmtId="181" fontId="32" fillId="35" borderId="0" xfId="40" applyNumberFormat="1" applyFont="1" applyFill="1" applyBorder="1" applyAlignment="1" applyProtection="1">
      <alignment horizontal="center" vertical="center"/>
      <protection hidden="1"/>
    </xf>
    <xf numFmtId="182" fontId="51" fillId="35" borderId="0" xfId="40" applyNumberFormat="1" applyFont="1" applyFill="1" applyBorder="1" applyAlignment="1" applyProtection="1">
      <alignment horizontal="center" vertical="center"/>
      <protection hidden="1"/>
    </xf>
    <xf numFmtId="182" fontId="51" fillId="35" borderId="28" xfId="40" applyNumberFormat="1" applyFont="1" applyFill="1" applyBorder="1" applyAlignment="1" applyProtection="1">
      <alignment horizontal="center" vertical="center"/>
      <protection hidden="1"/>
    </xf>
    <xf numFmtId="181" fontId="54" fillId="40" borderId="0" xfId="40" applyNumberFormat="1" applyFont="1" applyFill="1" applyBorder="1" applyAlignment="1" applyProtection="1">
      <alignment horizontal="center" vertical="center"/>
      <protection hidden="1"/>
    </xf>
    <xf numFmtId="0" fontId="55" fillId="40" borderId="0" xfId="40" applyFont="1" applyFill="1" applyBorder="1" applyAlignment="1">
      <alignment horizontal="center" vertical="center"/>
      <protection/>
    </xf>
    <xf numFmtId="0" fontId="55" fillId="40" borderId="28" xfId="40" applyFont="1" applyFill="1" applyBorder="1" applyAlignment="1">
      <alignment horizontal="center" vertical="center"/>
      <protection/>
    </xf>
    <xf numFmtId="181" fontId="1" fillId="35" borderId="41" xfId="40" applyNumberFormat="1" applyFont="1" applyFill="1" applyBorder="1" applyAlignment="1">
      <alignment horizontal="left" vertical="center"/>
      <protection/>
    </xf>
    <xf numFmtId="181" fontId="32" fillId="40" borderId="0" xfId="40" applyNumberFormat="1" applyFont="1" applyFill="1" applyBorder="1" applyAlignment="1" applyProtection="1">
      <alignment horizontal="center" vertical="center"/>
      <protection hidden="1"/>
    </xf>
    <xf numFmtId="0" fontId="50" fillId="40" borderId="0" xfId="40" applyFont="1" applyFill="1" applyBorder="1" applyAlignment="1">
      <alignment horizontal="center" vertical="center"/>
      <protection/>
    </xf>
    <xf numFmtId="0" fontId="50" fillId="40" borderId="28" xfId="40" applyFont="1" applyFill="1" applyBorder="1" applyAlignment="1">
      <alignment horizontal="center" vertical="center"/>
      <protection/>
    </xf>
    <xf numFmtId="181" fontId="1" fillId="40" borderId="29" xfId="40" applyNumberFormat="1" applyFont="1" applyFill="1" applyBorder="1" applyAlignment="1">
      <alignment horizontal="left" vertical="center"/>
      <protection/>
    </xf>
    <xf numFmtId="181" fontId="1" fillId="40" borderId="41" xfId="40" applyNumberFormat="1" applyFont="1" applyFill="1" applyBorder="1" applyAlignment="1">
      <alignment horizontal="left" vertical="center"/>
      <protection/>
    </xf>
    <xf numFmtId="181" fontId="32" fillId="0" borderId="0" xfId="40" applyNumberFormat="1" applyFont="1" applyFill="1" applyBorder="1" applyAlignment="1" applyProtection="1">
      <alignment horizontal="center" vertical="center"/>
      <protection hidden="1"/>
    </xf>
    <xf numFmtId="181" fontId="1" fillId="0" borderId="29" xfId="40" applyNumberFormat="1" applyFont="1" applyFill="1" applyBorder="1" applyAlignment="1">
      <alignment horizontal="left" vertical="center"/>
      <protection/>
    </xf>
    <xf numFmtId="181" fontId="1" fillId="0" borderId="41" xfId="40" applyNumberFormat="1" applyFont="1" applyFill="1" applyBorder="1" applyAlignment="1">
      <alignment horizontal="left" vertical="center"/>
      <protection/>
    </xf>
    <xf numFmtId="181" fontId="32" fillId="39" borderId="0" xfId="40" applyNumberFormat="1" applyFont="1" applyFill="1" applyBorder="1" applyAlignment="1" applyProtection="1">
      <alignment horizontal="center" vertical="center"/>
      <protection hidden="1"/>
    </xf>
    <xf numFmtId="0" fontId="50" fillId="39" borderId="0" xfId="40" applyFont="1" applyFill="1" applyBorder="1" applyAlignment="1">
      <alignment horizontal="center" vertical="center"/>
      <protection/>
    </xf>
    <xf numFmtId="0" fontId="50" fillId="39" borderId="28" xfId="40" applyFont="1" applyFill="1" applyBorder="1" applyAlignment="1">
      <alignment horizontal="center" vertical="center"/>
      <protection/>
    </xf>
    <xf numFmtId="181" fontId="1" fillId="39" borderId="29" xfId="40" applyNumberFormat="1" applyFont="1" applyFill="1" applyBorder="1" applyAlignment="1">
      <alignment horizontal="left" vertical="center"/>
      <protection/>
    </xf>
    <xf numFmtId="181" fontId="1" fillId="39" borderId="41" xfId="40" applyNumberFormat="1" applyFont="1" applyFill="1" applyBorder="1" applyAlignment="1">
      <alignment horizontal="left" vertical="center"/>
      <protection/>
    </xf>
    <xf numFmtId="181" fontId="32" fillId="38" borderId="0" xfId="40" applyNumberFormat="1" applyFont="1" applyFill="1" applyBorder="1" applyAlignment="1" applyProtection="1">
      <alignment horizontal="center" vertical="center"/>
      <protection hidden="1"/>
    </xf>
    <xf numFmtId="0" fontId="50" fillId="38" borderId="0" xfId="40" applyFont="1" applyFill="1" applyBorder="1" applyAlignment="1">
      <alignment horizontal="center" vertical="center"/>
      <protection/>
    </xf>
    <xf numFmtId="0" fontId="50" fillId="38" borderId="28" xfId="40" applyFont="1" applyFill="1" applyBorder="1" applyAlignment="1">
      <alignment horizontal="center" vertical="center"/>
      <protection/>
    </xf>
    <xf numFmtId="181" fontId="1" fillId="38" borderId="29" xfId="40" applyNumberFormat="1" applyFont="1" applyFill="1" applyBorder="1" applyAlignment="1">
      <alignment horizontal="left" vertical="center"/>
      <protection/>
    </xf>
    <xf numFmtId="181" fontId="1" fillId="38" borderId="41" xfId="40" applyNumberFormat="1" applyFont="1" applyFill="1" applyBorder="1" applyAlignment="1">
      <alignment horizontal="left" vertical="center"/>
      <protection/>
    </xf>
    <xf numFmtId="181" fontId="1" fillId="35" borderId="29" xfId="0" applyNumberFormat="1" applyFont="1" applyFill="1" applyBorder="1" applyAlignment="1">
      <alignment horizontal="left" vertical="center"/>
    </xf>
    <xf numFmtId="181" fontId="1" fillId="38" borderId="29" xfId="0" applyNumberFormat="1" applyFont="1" applyFill="1" applyBorder="1" applyAlignment="1">
      <alignment horizontal="left" vertical="center"/>
    </xf>
    <xf numFmtId="181" fontId="1" fillId="38" borderId="41" xfId="0" applyNumberFormat="1" applyFont="1" applyFill="1" applyBorder="1" applyAlignment="1">
      <alignment horizontal="left" vertical="center"/>
    </xf>
    <xf numFmtId="181" fontId="1" fillId="35" borderId="41" xfId="0" applyNumberFormat="1" applyFont="1" applyFill="1" applyBorder="1" applyAlignment="1">
      <alignment horizontal="left" vertical="center"/>
    </xf>
    <xf numFmtId="181" fontId="32" fillId="38" borderId="0" xfId="0" applyNumberFormat="1" applyFont="1" applyFill="1" applyBorder="1" applyAlignment="1" applyProtection="1">
      <alignment horizontal="center" vertical="center"/>
      <protection hidden="1"/>
    </xf>
    <xf numFmtId="181" fontId="32" fillId="35" borderId="0" xfId="0" applyNumberFormat="1" applyFont="1" applyFill="1" applyBorder="1" applyAlignment="1" applyProtection="1">
      <alignment horizontal="center" vertical="center"/>
      <protection hidden="1"/>
    </xf>
    <xf numFmtId="181" fontId="1" fillId="38" borderId="29" xfId="40" applyNumberFormat="1" applyFont="1" applyFill="1" applyBorder="1" applyAlignment="1">
      <alignment horizontal="center" vertical="center"/>
      <protection/>
    </xf>
    <xf numFmtId="181" fontId="1" fillId="35" borderId="29" xfId="0" applyNumberFormat="1" applyFont="1" applyFill="1" applyBorder="1" applyAlignment="1">
      <alignment horizontal="left" vertical="center"/>
    </xf>
    <xf numFmtId="181" fontId="32" fillId="38" borderId="28" xfId="40" applyNumberFormat="1" applyFont="1" applyFill="1" applyBorder="1" applyAlignment="1" applyProtection="1">
      <alignment horizontal="center" vertical="center"/>
      <protection hidden="1"/>
    </xf>
    <xf numFmtId="181" fontId="1" fillId="38" borderId="72" xfId="40" applyNumberFormat="1" applyFont="1" applyFill="1" applyBorder="1" applyAlignment="1">
      <alignment horizontal="left" vertical="center"/>
      <protection/>
    </xf>
    <xf numFmtId="181" fontId="32" fillId="35" borderId="28" xfId="40" applyNumberFormat="1" applyFont="1" applyFill="1" applyBorder="1" applyAlignment="1" applyProtection="1">
      <alignment horizontal="center" vertical="center"/>
      <protection hidden="1"/>
    </xf>
    <xf numFmtId="181" fontId="1" fillId="35" borderId="72" xfId="40" applyNumberFormat="1" applyFont="1" applyFill="1" applyBorder="1" applyAlignment="1">
      <alignment horizontal="left" vertical="center"/>
      <protection/>
    </xf>
    <xf numFmtId="181" fontId="1" fillId="35" borderId="72" xfId="0" applyNumberFormat="1" applyFont="1" applyFill="1" applyBorder="1" applyAlignment="1">
      <alignment horizontal="left" vertical="center"/>
    </xf>
    <xf numFmtId="181" fontId="32" fillId="38" borderId="28" xfId="0" applyNumberFormat="1" applyFont="1" applyFill="1" applyBorder="1" applyAlignment="1" applyProtection="1">
      <alignment horizontal="center" vertical="center"/>
      <protection hidden="1"/>
    </xf>
    <xf numFmtId="181" fontId="1" fillId="38" borderId="72" xfId="0" applyNumberFormat="1" applyFont="1" applyFill="1" applyBorder="1" applyAlignment="1">
      <alignment horizontal="left" vertical="center"/>
    </xf>
    <xf numFmtId="181" fontId="32" fillId="35" borderId="28" xfId="0" applyNumberFormat="1" applyFont="1" applyFill="1" applyBorder="1" applyAlignment="1" applyProtection="1">
      <alignment horizontal="center" vertical="center"/>
      <protection hidden="1"/>
    </xf>
    <xf numFmtId="0" fontId="50" fillId="0" borderId="0" xfId="40" applyFont="1" applyFill="1" applyBorder="1" applyAlignment="1">
      <alignment horizontal="center" vertical="center"/>
      <protection/>
    </xf>
    <xf numFmtId="0" fontId="50" fillId="0" borderId="28" xfId="40" applyFont="1" applyFill="1" applyBorder="1" applyAlignment="1">
      <alignment horizontal="center" vertical="center"/>
      <protection/>
    </xf>
    <xf numFmtId="182" fontId="51" fillId="0" borderId="0" xfId="40" applyNumberFormat="1" applyFont="1" applyFill="1" applyBorder="1" applyAlignment="1" applyProtection="1">
      <alignment horizontal="center" vertical="center"/>
      <protection hidden="1"/>
    </xf>
    <xf numFmtId="182" fontId="51" fillId="0" borderId="28" xfId="40" applyNumberFormat="1" applyFont="1" applyFill="1" applyBorder="1" applyAlignment="1" applyProtection="1">
      <alignment horizontal="center" vertical="center"/>
      <protection hidden="1"/>
    </xf>
    <xf numFmtId="181" fontId="1" fillId="0" borderId="29" xfId="0" applyNumberFormat="1" applyFont="1" applyFill="1" applyBorder="1" applyAlignment="1">
      <alignment horizontal="left" vertical="center"/>
    </xf>
    <xf numFmtId="181" fontId="1" fillId="0" borderId="41" xfId="0" applyNumberFormat="1" applyFont="1" applyFill="1" applyBorder="1" applyAlignment="1">
      <alignment horizontal="left" vertical="center"/>
    </xf>
    <xf numFmtId="181" fontId="32" fillId="0" borderId="0" xfId="0" applyNumberFormat="1" applyFont="1" applyFill="1" applyBorder="1" applyAlignment="1" applyProtection="1">
      <alignment horizontal="center" vertical="center"/>
      <protection hidden="1"/>
    </xf>
    <xf numFmtId="0" fontId="26" fillId="0" borderId="31" xfId="46" applyFont="1" applyBorder="1" applyAlignment="1" applyProtection="1">
      <alignment horizontal="left" vertical="center"/>
      <protection locked="0"/>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1月" xfId="40"/>
    <cellStyle name="常规_Sheet1" xfId="41"/>
    <cellStyle name="常规_备忘录 " xfId="42"/>
    <cellStyle name="常规_常用网址 " xfId="43"/>
    <cellStyle name="常规_个人理财 " xfId="44"/>
    <cellStyle name="常规_个人事务管理"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千位分隔_个人事务管理"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38">
    <dxf>
      <fill>
        <patternFill>
          <bgColor indexed="42"/>
        </patternFill>
      </fill>
      <border>
        <right style="thin">
          <color indexed="9"/>
        </right>
        <bottom>
          <color indexed="63"/>
        </bottom>
      </border>
    </dxf>
    <dxf>
      <fill>
        <patternFill>
          <bgColor indexed="42"/>
        </patternFill>
      </fill>
      <border>
        <left/>
        <top/>
      </border>
    </dxf>
    <dxf>
      <fill>
        <patternFill patternType="solid">
          <bgColor indexed="22"/>
        </patternFill>
      </fill>
      <border>
        <left style="thin">
          <color indexed="23"/>
        </left>
        <right style="thin">
          <color indexed="9"/>
        </right>
        <top style="thin">
          <color indexed="23"/>
        </top>
        <bottom style="thin">
          <color indexed="9"/>
        </bottom>
      </border>
    </dxf>
    <dxf>
      <fill>
        <patternFill>
          <bgColor indexed="22"/>
        </patternFill>
      </fill>
      <border>
        <left style="thin">
          <color indexed="9"/>
        </left>
        <right style="thin">
          <color indexed="63"/>
        </right>
        <top style="thin">
          <color indexed="9"/>
        </top>
        <bottom style="thin">
          <color indexed="63"/>
        </bottom>
      </border>
    </dxf>
    <dxf>
      <fill>
        <patternFill patternType="solid">
          <bgColor indexed="22"/>
        </patternFill>
      </fill>
      <border>
        <left style="thin">
          <color indexed="23"/>
        </left>
        <right style="thin">
          <color indexed="9"/>
        </right>
        <top style="thin">
          <color indexed="23"/>
        </top>
        <bottom style="thin">
          <color indexed="9"/>
        </bottom>
      </border>
    </dxf>
    <dxf>
      <fill>
        <patternFill>
          <bgColor indexed="22"/>
        </patternFill>
      </fill>
      <border>
        <left style="thin">
          <color indexed="9"/>
        </left>
        <right style="thin">
          <color indexed="63"/>
        </right>
        <top style="thin">
          <color indexed="9"/>
        </top>
        <bottom style="thin">
          <color indexed="63"/>
        </bottom>
      </border>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53"/>
      </font>
    </dxf>
    <dxf>
      <font>
        <color indexed="57"/>
      </font>
    </dxf>
    <dxf>
      <font>
        <color indexed="10"/>
      </font>
    </dxf>
    <dxf>
      <font>
        <color indexed="12"/>
      </font>
    </dxf>
    <dxf>
      <font>
        <color rgb="FF0000FF"/>
      </font>
      <border/>
    </dxf>
    <dxf>
      <font>
        <color rgb="FFFF0000"/>
      </font>
      <border/>
    </dxf>
    <dxf>
      <font>
        <color rgb="FF339966"/>
      </font>
      <border/>
    </dxf>
    <dxf>
      <font>
        <color rgb="FFFF6600"/>
      </font>
      <border/>
    </dxf>
    <dxf>
      <fill>
        <patternFill>
          <bgColor rgb="FFC0C0C0"/>
        </patternFill>
      </fill>
      <border>
        <left style="thin">
          <color rgb="FFFFFFFF"/>
        </left>
        <right style="thin">
          <color rgb="FF00FFFF"/>
        </right>
        <top style="thin"/>
        <bottom style="thin">
          <color rgb="FF00FFFF"/>
        </bottom>
      </border>
    </dxf>
    <dxf>
      <fill>
        <patternFill patternType="solid">
          <bgColor rgb="FFC0C0C0"/>
        </patternFill>
      </fill>
      <border>
        <left style="thin">
          <color rgb="FF808080"/>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11.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12.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13.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14.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15.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16.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17.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23553;&#38754;!A1" /><Relationship Id="rId3" Type="http://schemas.openxmlformats.org/officeDocument/2006/relationships/hyperlink" Target="#&#23553;&#38754;!A1" /></Relationships>
</file>

<file path=xl/drawings/_rels/drawing19.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23553;&#38754;!A1" /><Relationship Id="rId3" Type="http://schemas.openxmlformats.org/officeDocument/2006/relationships/hyperlink" Target="#&#23553;&#38754;!A1" /><Relationship Id="rId4" Type="http://schemas.openxmlformats.org/officeDocument/2006/relationships/hyperlink" Target="#&#23553;&#38754;!A1" /><Relationship Id="rId5" Type="http://schemas.openxmlformats.org/officeDocument/2006/relationships/hyperlink" Target="#&#23553;&#38754;!A1" /><Relationship Id="rId6" Type="http://schemas.openxmlformats.org/officeDocument/2006/relationships/hyperlink" Target="#&#23553;&#38754;!A1" /><Relationship Id="rId7" Type="http://schemas.openxmlformats.org/officeDocument/2006/relationships/hyperlink" Target="#&#23553;&#38754;!A1" /><Relationship Id="rId8" Type="http://schemas.openxmlformats.org/officeDocument/2006/relationships/hyperlink" Target="#&#23553;&#38754;!A1" /><Relationship Id="rId9" Type="http://schemas.openxmlformats.org/officeDocument/2006/relationships/hyperlink" Target="#&#23553;&#38754;!A1" /><Relationship Id="rId10"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1.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2.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3.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4.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5.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6.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7.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8.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29.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3.xml.rels><?xml version="1.0" encoding="utf-8" standalone="yes"?><Relationships xmlns="http://schemas.openxmlformats.org/package/2006/relationships"><Relationship Id="rId1" Type="http://schemas.openxmlformats.org/officeDocument/2006/relationships/hyperlink" Target="#&#23553;&#38754;!A1" /><Relationship Id="rId2" Type="http://schemas.openxmlformats.org/officeDocument/2006/relationships/image" Target="../media/image5.jpeg" /></Relationships>
</file>

<file path=xl/drawings/_rels/drawing30.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3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jpeg" /><Relationship Id="rId3" Type="http://schemas.openxmlformats.org/officeDocument/2006/relationships/hyperlink" Target="#&#23553;&#38754;!A1" /><Relationship Id="rId4" Type="http://schemas.openxmlformats.org/officeDocument/2006/relationships/hyperlink" Target="#&#23553;&#38754;!A1" /></Relationships>
</file>

<file path=xl/drawings/_rels/drawing4.xml.rels><?xml version="1.0" encoding="utf-8" standalone="yes"?><Relationships xmlns="http://schemas.openxmlformats.org/package/2006/relationships"><Relationship Id="rId1" Type="http://schemas.openxmlformats.org/officeDocument/2006/relationships/hyperlink" Target="#&#23553;&#38754;!A1" /><Relationship Id="rId2" Type="http://schemas.openxmlformats.org/officeDocument/2006/relationships/hyperlink" Target="#&#23553;&#38754;!A1" /><Relationship Id="rId3" Type="http://schemas.openxmlformats.org/officeDocument/2006/relationships/hyperlink" Target="#&#23553;&#38754;!A1" /><Relationship Id="rId4" Type="http://schemas.openxmlformats.org/officeDocument/2006/relationships/hyperlink" Target="#&#23553;&#38754;!A1" /><Relationship Id="rId5" Type="http://schemas.openxmlformats.org/officeDocument/2006/relationships/hyperlink" Target="#&#23553;&#38754;!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23553;&#38754;!A1" /><Relationship Id="rId3" Type="http://schemas.openxmlformats.org/officeDocument/2006/relationships/hyperlink" Target="#&#23553;&#38754;!A1" /></Relationships>
</file>

<file path=xl/drawings/_rels/drawing6.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7.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8.xml.rels><?xml version="1.0" encoding="utf-8" standalone="yes"?><Relationships xmlns="http://schemas.openxmlformats.org/package/2006/relationships"><Relationship Id="rId1" Type="http://schemas.openxmlformats.org/officeDocument/2006/relationships/hyperlink" Target="#&#23553;&#38754;!A1" /></Relationships>
</file>

<file path=xl/drawings/_rels/drawing9.xml.rels><?xml version="1.0" encoding="utf-8" standalone="yes"?><Relationships xmlns="http://schemas.openxmlformats.org/package/2006/relationships"><Relationship Id="rId1" Type="http://schemas.openxmlformats.org/officeDocument/2006/relationships/hyperlink" Target="#&#23553;&#3875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10</xdr:row>
      <xdr:rowOff>66675</xdr:rowOff>
    </xdr:from>
    <xdr:to>
      <xdr:col>11</xdr:col>
      <xdr:colOff>190500</xdr:colOff>
      <xdr:row>16</xdr:row>
      <xdr:rowOff>0</xdr:rowOff>
    </xdr:to>
    <xdr:sp>
      <xdr:nvSpPr>
        <xdr:cNvPr id="1" name="AutoShape 11"/>
        <xdr:cNvSpPr>
          <a:spLocks/>
        </xdr:cNvSpPr>
      </xdr:nvSpPr>
      <xdr:spPr>
        <a:xfrm>
          <a:off x="428625" y="2124075"/>
          <a:ext cx="6096000" cy="895350"/>
        </a:xfrm>
        <a:prstGeom prst="foldedCorner">
          <a:avLst>
            <a:gd name="adj" fmla="val 31250"/>
          </a:avLst>
        </a:prstGeom>
        <a:no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2</xdr:col>
      <xdr:colOff>95250</xdr:colOff>
      <xdr:row>9</xdr:row>
      <xdr:rowOff>0</xdr:rowOff>
    </xdr:from>
    <xdr:ext cx="2162175" cy="323850"/>
    <xdr:sp>
      <xdr:nvSpPr>
        <xdr:cNvPr id="2" name="Text Box 14"/>
        <xdr:cNvSpPr txBox="1">
          <a:spLocks noChangeArrowheads="1"/>
        </xdr:cNvSpPr>
      </xdr:nvSpPr>
      <xdr:spPr>
        <a:xfrm>
          <a:off x="895350" y="1876425"/>
          <a:ext cx="2162175" cy="323850"/>
        </a:xfrm>
        <a:prstGeom prst="rect">
          <a:avLst/>
        </a:prstGeom>
        <a:noFill/>
        <a:ln w="9525" cmpd="sng">
          <a:noFill/>
        </a:ln>
      </xdr:spPr>
      <xdr:txBody>
        <a:bodyPr vertOverflow="clip" wrap="square" lIns="25400" tIns="0" rIns="25400" bIns="0"/>
        <a:p>
          <a:pPr algn="l">
            <a:defRPr/>
          </a:pPr>
          <a:r>
            <a:rPr lang="en-US" cap="none" sz="1400" b="0" i="0" u="none" baseline="0">
              <a:solidFill>
                <a:srgbClr val="FF0000"/>
              </a:solidFill>
            </a:rPr>
            <a:t>备 忘 录 今 日 提 醒：</a:t>
          </a:r>
        </a:p>
      </xdr:txBody>
    </xdr:sp>
    <xdr:clientData/>
  </xdr:oneCellAnchor>
  <xdr:twoCellAnchor editAs="oneCell">
    <xdr:from>
      <xdr:col>12</xdr:col>
      <xdr:colOff>0</xdr:colOff>
      <xdr:row>27</xdr:row>
      <xdr:rowOff>66675</xdr:rowOff>
    </xdr:from>
    <xdr:to>
      <xdr:col>14</xdr:col>
      <xdr:colOff>9525</xdr:colOff>
      <xdr:row>33</xdr:row>
      <xdr:rowOff>104775</xdr:rowOff>
    </xdr:to>
    <xdr:pic>
      <xdr:nvPicPr>
        <xdr:cNvPr id="3" name="Picture 6"/>
        <xdr:cNvPicPr preferRelativeResize="1">
          <a:picLocks noChangeAspect="1"/>
        </xdr:cNvPicPr>
      </xdr:nvPicPr>
      <xdr:blipFill>
        <a:blip r:embed="rId1"/>
        <a:stretch>
          <a:fillRect/>
        </a:stretch>
      </xdr:blipFill>
      <xdr:spPr>
        <a:xfrm>
          <a:off x="6629400" y="5076825"/>
          <a:ext cx="1495425" cy="1123950"/>
        </a:xfrm>
        <a:prstGeom prst="rect">
          <a:avLst/>
        </a:prstGeom>
        <a:noFill/>
        <a:ln w="9525" cmpd="sng">
          <a:noFill/>
        </a:ln>
      </xdr:spPr>
    </xdr:pic>
    <xdr:clientData/>
  </xdr:twoCellAnchor>
  <xdr:twoCellAnchor>
    <xdr:from>
      <xdr:col>12</xdr:col>
      <xdr:colOff>0</xdr:colOff>
      <xdr:row>25</xdr:row>
      <xdr:rowOff>0</xdr:rowOff>
    </xdr:from>
    <xdr:to>
      <xdr:col>14</xdr:col>
      <xdr:colOff>0</xdr:colOff>
      <xdr:row>27</xdr:row>
      <xdr:rowOff>0</xdr:rowOff>
    </xdr:to>
    <xdr:sp>
      <xdr:nvSpPr>
        <xdr:cNvPr id="4" name="Rectangle 12"/>
        <xdr:cNvSpPr>
          <a:spLocks/>
        </xdr:cNvSpPr>
      </xdr:nvSpPr>
      <xdr:spPr>
        <a:xfrm>
          <a:off x="6629400" y="4648200"/>
          <a:ext cx="1485900" cy="3619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editAs="oneCell">
    <xdr:from>
      <xdr:col>1</xdr:col>
      <xdr:colOff>0</xdr:colOff>
      <xdr:row>1</xdr:row>
      <xdr:rowOff>66675</xdr:rowOff>
    </xdr:from>
    <xdr:to>
      <xdr:col>5</xdr:col>
      <xdr:colOff>9525</xdr:colOff>
      <xdr:row>8</xdr:row>
      <xdr:rowOff>0</xdr:rowOff>
    </xdr:to>
    <xdr:pic>
      <xdr:nvPicPr>
        <xdr:cNvPr id="5" name="ShockwaveFlash1"/>
        <xdr:cNvPicPr preferRelativeResize="1">
          <a:picLocks noChangeAspect="1"/>
        </xdr:cNvPicPr>
      </xdr:nvPicPr>
      <xdr:blipFill>
        <a:blip r:embed="rId2"/>
        <a:stretch>
          <a:fillRect/>
        </a:stretch>
      </xdr:blipFill>
      <xdr:spPr>
        <a:xfrm>
          <a:off x="114300" y="247650"/>
          <a:ext cx="2752725" cy="1447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66675</xdr:rowOff>
    </xdr:from>
    <xdr:to>
      <xdr:col>7</xdr:col>
      <xdr:colOff>47625</xdr:colOff>
      <xdr:row>1</xdr:row>
      <xdr:rowOff>114300</xdr:rowOff>
    </xdr:to>
    <xdr:sp macro="[2]!矩形1_单击">
      <xdr:nvSpPr>
        <xdr:cNvPr id="1" name="Rectangle 2">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66675</xdr:rowOff>
    </xdr:from>
    <xdr:to>
      <xdr:col>7</xdr:col>
      <xdr:colOff>47625</xdr:colOff>
      <xdr:row>1</xdr:row>
      <xdr:rowOff>114300</xdr:rowOff>
    </xdr:to>
    <xdr:sp macro="[2]!矩形1_单击">
      <xdr:nvSpPr>
        <xdr:cNvPr id="1" name="Rectangle 2">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66675</xdr:rowOff>
    </xdr:from>
    <xdr:to>
      <xdr:col>7</xdr:col>
      <xdr:colOff>47625</xdr:colOff>
      <xdr:row>1</xdr:row>
      <xdr:rowOff>114300</xdr:rowOff>
    </xdr:to>
    <xdr:sp macro="[2]!矩形1_单击">
      <xdr:nvSpPr>
        <xdr:cNvPr id="1" name="Rectangle 2">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66675</xdr:rowOff>
    </xdr:from>
    <xdr:to>
      <xdr:col>7</xdr:col>
      <xdr:colOff>47625</xdr:colOff>
      <xdr:row>1</xdr:row>
      <xdr:rowOff>114300</xdr:rowOff>
    </xdr:to>
    <xdr:sp macro="[2]!矩形1_单击">
      <xdr:nvSpPr>
        <xdr:cNvPr id="1" name="Rectangle 3">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66675</xdr:rowOff>
    </xdr:from>
    <xdr:to>
      <xdr:col>7</xdr:col>
      <xdr:colOff>47625</xdr:colOff>
      <xdr:row>1</xdr:row>
      <xdr:rowOff>114300</xdr:rowOff>
    </xdr:to>
    <xdr:sp macro="[2]!矩形1_单击">
      <xdr:nvSpPr>
        <xdr:cNvPr id="1" name="Rectangle 2">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104775</xdr:rowOff>
    </xdr:from>
    <xdr:to>
      <xdr:col>6</xdr:col>
      <xdr:colOff>266700</xdr:colOff>
      <xdr:row>1</xdr:row>
      <xdr:rowOff>152400</xdr:rowOff>
    </xdr:to>
    <xdr:sp macro="[2]!矩形1_单击">
      <xdr:nvSpPr>
        <xdr:cNvPr id="1" name="Rectangle 2">
          <a:hlinkClick r:id="rId1"/>
        </xdr:cNvPr>
        <xdr:cNvSpPr>
          <a:spLocks/>
        </xdr:cNvSpPr>
      </xdr:nvSpPr>
      <xdr:spPr>
        <a:xfrm>
          <a:off x="5676900" y="1047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0</xdr:row>
      <xdr:rowOff>123825</xdr:rowOff>
    </xdr:from>
    <xdr:to>
      <xdr:col>6</xdr:col>
      <xdr:colOff>285750</xdr:colOff>
      <xdr:row>1</xdr:row>
      <xdr:rowOff>171450</xdr:rowOff>
    </xdr:to>
    <xdr:sp macro="[2]!矩形1_单击">
      <xdr:nvSpPr>
        <xdr:cNvPr id="1" name="Rectangle 2">
          <a:hlinkClick r:id="rId1"/>
        </xdr:cNvPr>
        <xdr:cNvSpPr>
          <a:spLocks/>
        </xdr:cNvSpPr>
      </xdr:nvSpPr>
      <xdr:spPr>
        <a:xfrm>
          <a:off x="5686425" y="12382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57150</xdr:rowOff>
    </xdr:from>
    <xdr:to>
      <xdr:col>5</xdr:col>
      <xdr:colOff>676275</xdr:colOff>
      <xdr:row>1</xdr:row>
      <xdr:rowOff>104775</xdr:rowOff>
    </xdr:to>
    <xdr:sp macro="[2]!矩形1_单击">
      <xdr:nvSpPr>
        <xdr:cNvPr id="1" name="Rectangle 2">
          <a:hlinkClick r:id="rId1"/>
        </xdr:cNvPr>
        <xdr:cNvSpPr>
          <a:spLocks/>
        </xdr:cNvSpPr>
      </xdr:nvSpPr>
      <xdr:spPr>
        <a:xfrm>
          <a:off x="5381625" y="57150"/>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14</xdr:col>
      <xdr:colOff>0</xdr:colOff>
      <xdr:row>26</xdr:row>
      <xdr:rowOff>0</xdr:rowOff>
    </xdr:to>
    <xdr:sp>
      <xdr:nvSpPr>
        <xdr:cNvPr id="1" name="Rectangle 2"/>
        <xdr:cNvSpPr>
          <a:spLocks/>
        </xdr:cNvSpPr>
      </xdr:nvSpPr>
      <xdr:spPr>
        <a:xfrm>
          <a:off x="114300" y="4143375"/>
          <a:ext cx="8915400" cy="571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editAs="oneCell">
    <xdr:from>
      <xdr:col>2</xdr:col>
      <xdr:colOff>95250</xdr:colOff>
      <xdr:row>0</xdr:row>
      <xdr:rowOff>38100</xdr:rowOff>
    </xdr:from>
    <xdr:to>
      <xdr:col>2</xdr:col>
      <xdr:colOff>552450</xdr:colOff>
      <xdr:row>3</xdr:row>
      <xdr:rowOff>38100</xdr:rowOff>
    </xdr:to>
    <xdr:pic>
      <xdr:nvPicPr>
        <xdr:cNvPr id="2" name="Picture 4" descr="Excelicon">
          <a:hlinkClick r:id="rId3"/>
        </xdr:cNvPr>
        <xdr:cNvPicPr preferRelativeResize="1">
          <a:picLocks noChangeAspect="1"/>
        </xdr:cNvPicPr>
      </xdr:nvPicPr>
      <xdr:blipFill>
        <a:blip r:embed="rId1"/>
        <a:stretch>
          <a:fillRect/>
        </a:stretch>
      </xdr:blipFill>
      <xdr:spPr>
        <a:xfrm>
          <a:off x="895350" y="38100"/>
          <a:ext cx="457200"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142875</xdr:colOff>
      <xdr:row>1</xdr:row>
      <xdr:rowOff>9525</xdr:rowOff>
    </xdr:from>
    <xdr:to>
      <xdr:col>6</xdr:col>
      <xdr:colOff>923925</xdr:colOff>
      <xdr:row>1</xdr:row>
      <xdr:rowOff>285750</xdr:rowOff>
    </xdr:to>
    <xdr:sp>
      <xdr:nvSpPr>
        <xdr:cNvPr id="1" name="Rectangle 180">
          <a:hlinkClick r:id="rId1"/>
        </xdr:cNvPr>
        <xdr:cNvSpPr>
          <a:spLocks/>
        </xdr:cNvSpPr>
      </xdr:nvSpPr>
      <xdr:spPr>
        <a:xfrm>
          <a:off x="6210300"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1714500</xdr:colOff>
      <xdr:row>0</xdr:row>
      <xdr:rowOff>38100</xdr:rowOff>
    </xdr:from>
    <xdr:to>
      <xdr:col>3</xdr:col>
      <xdr:colOff>428625</xdr:colOff>
      <xdr:row>1</xdr:row>
      <xdr:rowOff>238125</xdr:rowOff>
    </xdr:to>
    <xdr:pic>
      <xdr:nvPicPr>
        <xdr:cNvPr id="1" name="Picture 2" descr="Excelicon">
          <a:hlinkClick r:id="rId3"/>
        </xdr:cNvPr>
        <xdr:cNvPicPr preferRelativeResize="1">
          <a:picLocks noChangeAspect="1"/>
        </xdr:cNvPicPr>
      </xdr:nvPicPr>
      <xdr:blipFill>
        <a:blip r:embed="rId1"/>
        <a:stretch>
          <a:fillRect/>
        </a:stretch>
      </xdr:blipFill>
      <xdr:spPr>
        <a:xfrm>
          <a:off x="3019425" y="38100"/>
          <a:ext cx="457200" cy="457200"/>
        </a:xfrm>
        <a:prstGeom prst="rect">
          <a:avLst/>
        </a:prstGeom>
        <a:noFill/>
        <a:ln w="9525" cmpd="sng">
          <a:noFill/>
        </a:ln>
      </xdr:spPr>
    </xdr:pic>
    <xdr:clientData/>
  </xdr:twoCellAnchor>
  <xdr:twoCellAnchor editAs="oneCell">
    <xdr:from>
      <xdr:col>12</xdr:col>
      <xdr:colOff>114300</xdr:colOff>
      <xdr:row>0</xdr:row>
      <xdr:rowOff>47625</xdr:rowOff>
    </xdr:from>
    <xdr:to>
      <xdr:col>12</xdr:col>
      <xdr:colOff>571500</xdr:colOff>
      <xdr:row>1</xdr:row>
      <xdr:rowOff>247650</xdr:rowOff>
    </xdr:to>
    <xdr:pic>
      <xdr:nvPicPr>
        <xdr:cNvPr id="2" name="Picture 4" descr="Excelicon">
          <a:hlinkClick r:id="rId5"/>
        </xdr:cNvPr>
        <xdr:cNvPicPr preferRelativeResize="1">
          <a:picLocks noChangeAspect="1"/>
        </xdr:cNvPicPr>
      </xdr:nvPicPr>
      <xdr:blipFill>
        <a:blip r:embed="rId1"/>
        <a:stretch>
          <a:fillRect/>
        </a:stretch>
      </xdr:blipFill>
      <xdr:spPr>
        <a:xfrm>
          <a:off x="11525250" y="47625"/>
          <a:ext cx="457200" cy="457200"/>
        </a:xfrm>
        <a:prstGeom prst="rect">
          <a:avLst/>
        </a:prstGeom>
        <a:noFill/>
        <a:ln w="9525" cmpd="sng">
          <a:noFill/>
        </a:ln>
      </xdr:spPr>
    </xdr:pic>
    <xdr:clientData/>
  </xdr:twoCellAnchor>
  <xdr:twoCellAnchor editAs="oneCell">
    <xdr:from>
      <xdr:col>8</xdr:col>
      <xdr:colOff>1695450</xdr:colOff>
      <xdr:row>0</xdr:row>
      <xdr:rowOff>47625</xdr:rowOff>
    </xdr:from>
    <xdr:to>
      <xdr:col>10</xdr:col>
      <xdr:colOff>66675</xdr:colOff>
      <xdr:row>1</xdr:row>
      <xdr:rowOff>247650</xdr:rowOff>
    </xdr:to>
    <xdr:pic>
      <xdr:nvPicPr>
        <xdr:cNvPr id="3" name="Picture 5" descr="Excelicon">
          <a:hlinkClick r:id="rId7"/>
        </xdr:cNvPr>
        <xdr:cNvPicPr preferRelativeResize="1">
          <a:picLocks noChangeAspect="1"/>
        </xdr:cNvPicPr>
      </xdr:nvPicPr>
      <xdr:blipFill>
        <a:blip r:embed="rId1"/>
        <a:stretch>
          <a:fillRect/>
        </a:stretch>
      </xdr:blipFill>
      <xdr:spPr>
        <a:xfrm>
          <a:off x="8677275" y="47625"/>
          <a:ext cx="457200" cy="457200"/>
        </a:xfrm>
        <a:prstGeom prst="rect">
          <a:avLst/>
        </a:prstGeom>
        <a:noFill/>
        <a:ln w="9525" cmpd="sng">
          <a:noFill/>
        </a:ln>
      </xdr:spPr>
    </xdr:pic>
    <xdr:clientData/>
  </xdr:twoCellAnchor>
  <xdr:twoCellAnchor editAs="oneCell">
    <xdr:from>
      <xdr:col>5</xdr:col>
      <xdr:colOff>1695450</xdr:colOff>
      <xdr:row>0</xdr:row>
      <xdr:rowOff>57150</xdr:rowOff>
    </xdr:from>
    <xdr:to>
      <xdr:col>7</xdr:col>
      <xdr:colOff>66675</xdr:colOff>
      <xdr:row>1</xdr:row>
      <xdr:rowOff>257175</xdr:rowOff>
    </xdr:to>
    <xdr:pic>
      <xdr:nvPicPr>
        <xdr:cNvPr id="4" name="Picture 6" descr="Excelicon">
          <a:hlinkClick r:id="rId9"/>
        </xdr:cNvPr>
        <xdr:cNvPicPr preferRelativeResize="1">
          <a:picLocks noChangeAspect="1"/>
        </xdr:cNvPicPr>
      </xdr:nvPicPr>
      <xdr:blipFill>
        <a:blip r:embed="rId1"/>
        <a:stretch>
          <a:fillRect/>
        </a:stretch>
      </xdr:blipFill>
      <xdr:spPr>
        <a:xfrm>
          <a:off x="5991225" y="57150"/>
          <a:ext cx="457200" cy="457200"/>
        </a:xfrm>
        <a:prstGeom prst="rect">
          <a:avLst/>
        </a:prstGeom>
        <a:noFill/>
        <a:ln w="9525" cmpd="sng">
          <a:noFill/>
        </a:ln>
      </xdr:spPr>
    </xdr:pic>
    <xdr:clientData/>
  </xdr:twoCellAnchor>
  <xdr:twoCellAnchor editAs="oneCell">
    <xdr:from>
      <xdr:col>0</xdr:col>
      <xdr:colOff>161925</xdr:colOff>
      <xdr:row>2</xdr:row>
      <xdr:rowOff>57150</xdr:rowOff>
    </xdr:from>
    <xdr:to>
      <xdr:col>1</xdr:col>
      <xdr:colOff>638175</xdr:colOff>
      <xdr:row>5</xdr:row>
      <xdr:rowOff>152400</xdr:rowOff>
    </xdr:to>
    <xdr:pic>
      <xdr:nvPicPr>
        <xdr:cNvPr id="5" name="Picture 7" descr="youxi_17"/>
        <xdr:cNvPicPr preferRelativeResize="1">
          <a:picLocks noChangeAspect="1"/>
        </xdr:cNvPicPr>
      </xdr:nvPicPr>
      <xdr:blipFill>
        <a:blip r:embed="rId10">
          <a:clrChange>
            <a:clrFrom>
              <a:srgbClr val="FFFFFF"/>
            </a:clrFrom>
            <a:clrTo>
              <a:srgbClr val="FFFFFF">
                <a:alpha val="0"/>
              </a:srgbClr>
            </a:clrTo>
          </a:clrChange>
        </a:blip>
        <a:srcRect l="17272" t="13043" r="18182" b="10433"/>
        <a:stretch>
          <a:fillRect/>
        </a:stretch>
      </xdr:blipFill>
      <xdr:spPr>
        <a:xfrm>
          <a:off x="161925" y="771525"/>
          <a:ext cx="676275" cy="838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4">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3">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3">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4">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4">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4">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4">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3">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133350</xdr:colOff>
      <xdr:row>0</xdr:row>
      <xdr:rowOff>285750</xdr:rowOff>
    </xdr:from>
    <xdr:to>
      <xdr:col>6</xdr:col>
      <xdr:colOff>914400</xdr:colOff>
      <xdr:row>1</xdr:row>
      <xdr:rowOff>266700</xdr:rowOff>
    </xdr:to>
    <xdr:sp>
      <xdr:nvSpPr>
        <xdr:cNvPr id="1" name="Rectangle 4">
          <a:hlinkClick r:id="rId1"/>
        </xdr:cNvPr>
        <xdr:cNvSpPr>
          <a:spLocks/>
        </xdr:cNvSpPr>
      </xdr:nvSpPr>
      <xdr:spPr>
        <a:xfrm>
          <a:off x="6515100" y="285750"/>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4">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xdr:row>
      <xdr:rowOff>371475</xdr:rowOff>
    </xdr:from>
    <xdr:to>
      <xdr:col>8</xdr:col>
      <xdr:colOff>361950</xdr:colOff>
      <xdr:row>3</xdr:row>
      <xdr:rowOff>19050</xdr:rowOff>
    </xdr:to>
    <xdr:sp macro="[2]!矩形1_单击">
      <xdr:nvSpPr>
        <xdr:cNvPr id="1" name="Rectangle 2">
          <a:hlinkClick r:id="rId1"/>
        </xdr:cNvPr>
        <xdr:cNvSpPr>
          <a:spLocks/>
        </xdr:cNvSpPr>
      </xdr:nvSpPr>
      <xdr:spPr>
        <a:xfrm>
          <a:off x="7400925" y="895350"/>
          <a:ext cx="885825" cy="40957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宋体"/>
              <a:ea typeface="宋体"/>
              <a:cs typeface="宋体"/>
            </a:rPr>
            <a:t>返回首页</a:t>
          </a:r>
        </a:p>
      </xdr:txBody>
    </xdr:sp>
    <xdr:clientData/>
  </xdr:twoCellAnchor>
  <xdr:twoCellAnchor editAs="oneCell">
    <xdr:from>
      <xdr:col>0</xdr:col>
      <xdr:colOff>0</xdr:colOff>
      <xdr:row>0</xdr:row>
      <xdr:rowOff>0</xdr:rowOff>
    </xdr:from>
    <xdr:to>
      <xdr:col>7</xdr:col>
      <xdr:colOff>0</xdr:colOff>
      <xdr:row>1</xdr:row>
      <xdr:rowOff>371475</xdr:rowOff>
    </xdr:to>
    <xdr:pic>
      <xdr:nvPicPr>
        <xdr:cNvPr id="2" name="Picture 3" descr="banner"/>
        <xdr:cNvPicPr preferRelativeResize="1">
          <a:picLocks noChangeAspect="1"/>
        </xdr:cNvPicPr>
      </xdr:nvPicPr>
      <xdr:blipFill>
        <a:blip r:embed="rId2"/>
        <a:stretch>
          <a:fillRect/>
        </a:stretch>
      </xdr:blipFill>
      <xdr:spPr>
        <a:xfrm>
          <a:off x="0" y="0"/>
          <a:ext cx="7239000" cy="895350"/>
        </a:xfrm>
        <a:prstGeom prst="rect">
          <a:avLst/>
        </a:prstGeom>
        <a:noFill/>
        <a:ln w="9525" cmpd="sng">
          <a:noFill/>
        </a:ln>
      </xdr:spPr>
    </xdr:pic>
    <xdr:clientData/>
  </xdr:twoCellAnchor>
  <xdr:twoCellAnchor>
    <xdr:from>
      <xdr:col>4</xdr:col>
      <xdr:colOff>914400</xdr:colOff>
      <xdr:row>0</xdr:row>
      <xdr:rowOff>285750</xdr:rowOff>
    </xdr:from>
    <xdr:to>
      <xdr:col>6</xdr:col>
      <xdr:colOff>685800</xdr:colOff>
      <xdr:row>1</xdr:row>
      <xdr:rowOff>66675</xdr:rowOff>
    </xdr:to>
    <xdr:sp textlink="$A$2">
      <xdr:nvSpPr>
        <xdr:cNvPr id="3" name="Rectangle 4"/>
        <xdr:cNvSpPr>
          <a:spLocks/>
        </xdr:cNvSpPr>
      </xdr:nvSpPr>
      <xdr:spPr>
        <a:xfrm>
          <a:off x="4533900" y="285750"/>
          <a:ext cx="2600325" cy="304800"/>
        </a:xfrm>
        <a:prstGeom prst="rect">
          <a:avLst/>
        </a:prstGeom>
        <a:noFill/>
        <a:ln w="9525" cmpd="sng">
          <a:noFill/>
        </a:ln>
      </xdr:spPr>
      <xdr:txBody>
        <a:bodyPr vertOverflow="clip" wrap="square" lIns="45720" tIns="36576" rIns="45720" bIns="0"/>
        <a:p>
          <a:pPr algn="ctr">
            <a:defRPr/>
          </a:pPr>
          <a:r>
            <a:rPr lang="en-US" cap="none" sz="2000" b="1" i="0" u="none" baseline="0">
              <a:solidFill>
                <a:srgbClr val="008000"/>
              </a:solidFill>
            </a:rPr>
            <a:t>2014  通  迅  录</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190500</xdr:colOff>
      <xdr:row>1</xdr:row>
      <xdr:rowOff>95250</xdr:rowOff>
    </xdr:from>
    <xdr:to>
      <xdr:col>6</xdr:col>
      <xdr:colOff>971550</xdr:colOff>
      <xdr:row>2</xdr:row>
      <xdr:rowOff>57150</xdr:rowOff>
    </xdr:to>
    <xdr:sp>
      <xdr:nvSpPr>
        <xdr:cNvPr id="1" name="Rectangle 4">
          <a:hlinkClick r:id="rId1"/>
        </xdr:cNvPr>
        <xdr:cNvSpPr>
          <a:spLocks/>
        </xdr:cNvSpPr>
      </xdr:nvSpPr>
      <xdr:spPr>
        <a:xfrm>
          <a:off x="6257925" y="390525"/>
          <a:ext cx="781050" cy="276225"/>
        </a:xfrm>
        <a:prstGeom prst="rect">
          <a:avLst/>
        </a:prstGeom>
        <a:gradFill rotWithShape="1">
          <a:gsLst>
            <a:gs pos="0">
              <a:srgbClr val="66FFCC"/>
            </a:gs>
            <a:gs pos="100000">
              <a:srgbClr val="2F765E"/>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0000FF"/>
              </a:solidFill>
              <a:latin typeface="宋体"/>
              <a:ea typeface="宋体"/>
              <a:cs typeface="宋体"/>
            </a:rPr>
            <a:t>返回目录</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18</xdr:row>
      <xdr:rowOff>133350</xdr:rowOff>
    </xdr:from>
    <xdr:to>
      <xdr:col>3</xdr:col>
      <xdr:colOff>466725</xdr:colOff>
      <xdr:row>25</xdr:row>
      <xdr:rowOff>9525</xdr:rowOff>
    </xdr:to>
    <xdr:pic>
      <xdr:nvPicPr>
        <xdr:cNvPr id="1" name="Picture 1" descr="200611191635081701"/>
        <xdr:cNvPicPr preferRelativeResize="1">
          <a:picLocks noChangeAspect="1"/>
        </xdr:cNvPicPr>
      </xdr:nvPicPr>
      <xdr:blipFill>
        <a:blip r:embed="rId1"/>
        <a:stretch>
          <a:fillRect/>
        </a:stretch>
      </xdr:blipFill>
      <xdr:spPr>
        <a:xfrm>
          <a:off x="171450" y="2105025"/>
          <a:ext cx="1143000" cy="1143000"/>
        </a:xfrm>
        <a:prstGeom prst="rect">
          <a:avLst/>
        </a:prstGeom>
        <a:noFill/>
        <a:ln w="9525" cmpd="sng">
          <a:noFill/>
        </a:ln>
      </xdr:spPr>
    </xdr:pic>
    <xdr:clientData/>
  </xdr:twoCellAnchor>
  <xdr:twoCellAnchor editAs="oneCell">
    <xdr:from>
      <xdr:col>3</xdr:col>
      <xdr:colOff>495300</xdr:colOff>
      <xdr:row>18</xdr:row>
      <xdr:rowOff>142875</xdr:rowOff>
    </xdr:from>
    <xdr:to>
      <xdr:col>7</xdr:col>
      <xdr:colOff>142875</xdr:colOff>
      <xdr:row>25</xdr:row>
      <xdr:rowOff>9525</xdr:rowOff>
    </xdr:to>
    <xdr:pic>
      <xdr:nvPicPr>
        <xdr:cNvPr id="2" name="Picture 2" descr="2006828153430140">
          <a:hlinkClick r:id="rId4"/>
        </xdr:cNvPr>
        <xdr:cNvPicPr preferRelativeResize="1">
          <a:picLocks noChangeAspect="1"/>
        </xdr:cNvPicPr>
      </xdr:nvPicPr>
      <xdr:blipFill>
        <a:blip r:embed="rId2"/>
        <a:srcRect l="13888" t="11949" r="13333" b="14465"/>
        <a:stretch>
          <a:fillRect/>
        </a:stretch>
      </xdr:blipFill>
      <xdr:spPr>
        <a:xfrm>
          <a:off x="1343025" y="2114550"/>
          <a:ext cx="1266825"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0</xdr:row>
      <xdr:rowOff>38100</xdr:rowOff>
    </xdr:from>
    <xdr:to>
      <xdr:col>4</xdr:col>
      <xdr:colOff>209550</xdr:colOff>
      <xdr:row>1</xdr:row>
      <xdr:rowOff>85725</xdr:rowOff>
    </xdr:to>
    <xdr:sp>
      <xdr:nvSpPr>
        <xdr:cNvPr id="1" name="Rectangle 2">
          <a:hlinkClick r:id="rId1"/>
        </xdr:cNvPr>
        <xdr:cNvSpPr>
          <a:spLocks/>
        </xdr:cNvSpPr>
      </xdr:nvSpPr>
      <xdr:spPr>
        <a:xfrm>
          <a:off x="2028825" y="38100"/>
          <a:ext cx="828675" cy="333375"/>
        </a:xfrm>
        <a:prstGeom prst="rect">
          <a:avLst/>
        </a:prstGeom>
        <a:gradFill rotWithShape="1">
          <a:gsLst>
            <a:gs pos="0">
              <a:srgbClr val="0000FF"/>
            </a:gs>
            <a:gs pos="50000">
              <a:srgbClr val="99CCFF"/>
            </a:gs>
            <a:gs pos="100000">
              <a:srgbClr val="0000FF"/>
            </a:gs>
          </a:gsLst>
          <a:lin ang="5400000" scaled="1"/>
        </a:gra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宋体"/>
              <a:ea typeface="宋体"/>
              <a:cs typeface="宋体"/>
            </a:rPr>
            <a:t>返回首页</a:t>
          </a:r>
        </a:p>
      </xdr:txBody>
    </xdr:sp>
    <xdr:clientData/>
  </xdr:twoCellAnchor>
  <xdr:twoCellAnchor>
    <xdr:from>
      <xdr:col>12</xdr:col>
      <xdr:colOff>19050</xdr:colOff>
      <xdr:row>0</xdr:row>
      <xdr:rowOff>47625</xdr:rowOff>
    </xdr:from>
    <xdr:to>
      <xdr:col>14</xdr:col>
      <xdr:colOff>57150</xdr:colOff>
      <xdr:row>1</xdr:row>
      <xdr:rowOff>95250</xdr:rowOff>
    </xdr:to>
    <xdr:sp>
      <xdr:nvSpPr>
        <xdr:cNvPr id="2" name="Rectangle 3">
          <a:hlinkClick r:id="rId2"/>
        </xdr:cNvPr>
        <xdr:cNvSpPr>
          <a:spLocks/>
        </xdr:cNvSpPr>
      </xdr:nvSpPr>
      <xdr:spPr>
        <a:xfrm>
          <a:off x="9915525" y="47625"/>
          <a:ext cx="828675" cy="333375"/>
        </a:xfrm>
        <a:prstGeom prst="rect">
          <a:avLst/>
        </a:prstGeom>
        <a:gradFill rotWithShape="1">
          <a:gsLst>
            <a:gs pos="0">
              <a:srgbClr val="0000FF"/>
            </a:gs>
            <a:gs pos="50000">
              <a:srgbClr val="99CCFF"/>
            </a:gs>
            <a:gs pos="100000">
              <a:srgbClr val="0000FF"/>
            </a:gs>
          </a:gsLst>
          <a:lin ang="5400000" scaled="1"/>
        </a:gra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宋体"/>
              <a:ea typeface="宋体"/>
              <a:cs typeface="宋体"/>
            </a:rPr>
            <a:t>返回首页</a:t>
          </a:r>
        </a:p>
      </xdr:txBody>
    </xdr:sp>
    <xdr:clientData/>
  </xdr:twoCellAnchor>
  <xdr:twoCellAnchor>
    <xdr:from>
      <xdr:col>21</xdr:col>
      <xdr:colOff>9525</xdr:colOff>
      <xdr:row>0</xdr:row>
      <xdr:rowOff>28575</xdr:rowOff>
    </xdr:from>
    <xdr:to>
      <xdr:col>23</xdr:col>
      <xdr:colOff>47625</xdr:colOff>
      <xdr:row>1</xdr:row>
      <xdr:rowOff>76200</xdr:rowOff>
    </xdr:to>
    <xdr:sp>
      <xdr:nvSpPr>
        <xdr:cNvPr id="3" name="Rectangle 4">
          <a:hlinkClick r:id="rId3"/>
        </xdr:cNvPr>
        <xdr:cNvSpPr>
          <a:spLocks/>
        </xdr:cNvSpPr>
      </xdr:nvSpPr>
      <xdr:spPr>
        <a:xfrm>
          <a:off x="17164050" y="28575"/>
          <a:ext cx="828675" cy="333375"/>
        </a:xfrm>
        <a:prstGeom prst="rect">
          <a:avLst/>
        </a:prstGeom>
        <a:gradFill rotWithShape="1">
          <a:gsLst>
            <a:gs pos="0">
              <a:srgbClr val="0000FF"/>
            </a:gs>
            <a:gs pos="50000">
              <a:srgbClr val="99CCFF"/>
            </a:gs>
            <a:gs pos="100000">
              <a:srgbClr val="0000FF"/>
            </a:gs>
          </a:gsLst>
          <a:lin ang="5400000" scaled="1"/>
        </a:gra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宋体"/>
              <a:ea typeface="宋体"/>
              <a:cs typeface="宋体"/>
            </a:rPr>
            <a:t>返回首页</a:t>
          </a:r>
        </a:p>
      </xdr:txBody>
    </xdr:sp>
    <xdr:clientData/>
  </xdr:twoCellAnchor>
  <xdr:twoCellAnchor>
    <xdr:from>
      <xdr:col>31</xdr:col>
      <xdr:colOff>9525</xdr:colOff>
      <xdr:row>0</xdr:row>
      <xdr:rowOff>28575</xdr:rowOff>
    </xdr:from>
    <xdr:to>
      <xdr:col>32</xdr:col>
      <xdr:colOff>152400</xdr:colOff>
      <xdr:row>1</xdr:row>
      <xdr:rowOff>76200</xdr:rowOff>
    </xdr:to>
    <xdr:sp>
      <xdr:nvSpPr>
        <xdr:cNvPr id="4" name="Rectangle 5">
          <a:hlinkClick r:id="rId4"/>
        </xdr:cNvPr>
        <xdr:cNvSpPr>
          <a:spLocks/>
        </xdr:cNvSpPr>
      </xdr:nvSpPr>
      <xdr:spPr>
        <a:xfrm>
          <a:off x="24526875" y="28575"/>
          <a:ext cx="828675" cy="333375"/>
        </a:xfrm>
        <a:prstGeom prst="rect">
          <a:avLst/>
        </a:prstGeom>
        <a:gradFill rotWithShape="1">
          <a:gsLst>
            <a:gs pos="0">
              <a:srgbClr val="0000FF"/>
            </a:gs>
            <a:gs pos="50000">
              <a:srgbClr val="99CCFF"/>
            </a:gs>
            <a:gs pos="100000">
              <a:srgbClr val="0000FF"/>
            </a:gs>
          </a:gsLst>
          <a:lin ang="5400000" scaled="1"/>
        </a:gra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宋体"/>
              <a:ea typeface="宋体"/>
              <a:cs typeface="宋体"/>
            </a:rPr>
            <a:t>返回首页</a:t>
          </a:r>
        </a:p>
      </xdr:txBody>
    </xdr:sp>
    <xdr:clientData/>
  </xdr:twoCellAnchor>
  <xdr:twoCellAnchor>
    <xdr:from>
      <xdr:col>36</xdr:col>
      <xdr:colOff>333375</xdr:colOff>
      <xdr:row>0</xdr:row>
      <xdr:rowOff>47625</xdr:rowOff>
    </xdr:from>
    <xdr:to>
      <xdr:col>37</xdr:col>
      <xdr:colOff>476250</xdr:colOff>
      <xdr:row>1</xdr:row>
      <xdr:rowOff>95250</xdr:rowOff>
    </xdr:to>
    <xdr:sp>
      <xdr:nvSpPr>
        <xdr:cNvPr id="5" name="Rectangle 6">
          <a:hlinkClick r:id="rId5"/>
        </xdr:cNvPr>
        <xdr:cNvSpPr>
          <a:spLocks/>
        </xdr:cNvSpPr>
      </xdr:nvSpPr>
      <xdr:spPr>
        <a:xfrm>
          <a:off x="29584650" y="47625"/>
          <a:ext cx="828675" cy="333375"/>
        </a:xfrm>
        <a:prstGeom prst="rect">
          <a:avLst/>
        </a:prstGeom>
        <a:gradFill rotWithShape="1">
          <a:gsLst>
            <a:gs pos="0">
              <a:srgbClr val="0000FF"/>
            </a:gs>
            <a:gs pos="50000">
              <a:srgbClr val="99CCFF"/>
            </a:gs>
            <a:gs pos="100000">
              <a:srgbClr val="0000FF"/>
            </a:gs>
          </a:gsLst>
          <a:lin ang="5400000" scaled="1"/>
        </a:gra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宋体"/>
              <a:ea typeface="宋体"/>
              <a:cs typeface="宋体"/>
            </a:rPr>
            <a:t>返回首页</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0</xdr:row>
      <xdr:rowOff>47625</xdr:rowOff>
    </xdr:from>
    <xdr:to>
      <xdr:col>6</xdr:col>
      <xdr:colOff>600075</xdr:colOff>
      <xdr:row>2</xdr:row>
      <xdr:rowOff>152400</xdr:rowOff>
    </xdr:to>
    <xdr:pic>
      <xdr:nvPicPr>
        <xdr:cNvPr id="1" name="Picture 7" descr="office2003_excel">
          <a:hlinkClick r:id="rId3"/>
        </xdr:cNvPr>
        <xdr:cNvPicPr preferRelativeResize="1">
          <a:picLocks noChangeAspect="1"/>
        </xdr:cNvPicPr>
      </xdr:nvPicPr>
      <xdr:blipFill>
        <a:blip r:embed="rId1"/>
        <a:stretch>
          <a:fillRect/>
        </a:stretch>
      </xdr:blipFill>
      <xdr:spPr>
        <a:xfrm>
          <a:off x="7029450" y="47625"/>
          <a:ext cx="457200"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66675</xdr:rowOff>
    </xdr:from>
    <xdr:to>
      <xdr:col>5</xdr:col>
      <xdr:colOff>762000</xdr:colOff>
      <xdr:row>1</xdr:row>
      <xdr:rowOff>114300</xdr:rowOff>
    </xdr:to>
    <xdr:sp macro="[2]!矩形1_单击">
      <xdr:nvSpPr>
        <xdr:cNvPr id="1" name="Rectangle 2">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66675</xdr:rowOff>
    </xdr:from>
    <xdr:to>
      <xdr:col>7</xdr:col>
      <xdr:colOff>19050</xdr:colOff>
      <xdr:row>1</xdr:row>
      <xdr:rowOff>114300</xdr:rowOff>
    </xdr:to>
    <xdr:sp macro="[2]!矩形1_单击">
      <xdr:nvSpPr>
        <xdr:cNvPr id="1" name="Rectangle 2">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66675</xdr:rowOff>
    </xdr:from>
    <xdr:to>
      <xdr:col>7</xdr:col>
      <xdr:colOff>47625</xdr:colOff>
      <xdr:row>1</xdr:row>
      <xdr:rowOff>114300</xdr:rowOff>
    </xdr:to>
    <xdr:sp macro="[2]!矩形1_单击">
      <xdr:nvSpPr>
        <xdr:cNvPr id="1" name="Rectangle 2">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66675</xdr:rowOff>
    </xdr:from>
    <xdr:to>
      <xdr:col>7</xdr:col>
      <xdr:colOff>47625</xdr:colOff>
      <xdr:row>1</xdr:row>
      <xdr:rowOff>114300</xdr:rowOff>
    </xdr:to>
    <xdr:sp macro="[2]!矩形1_单击">
      <xdr:nvSpPr>
        <xdr:cNvPr id="1" name="Rectangle 2">
          <a:hlinkClick r:id="rId1"/>
        </xdr:cNvPr>
        <xdr:cNvSpPr>
          <a:spLocks/>
        </xdr:cNvSpPr>
      </xdr:nvSpPr>
      <xdr:spPr>
        <a:xfrm>
          <a:off x="6000750" y="66675"/>
          <a:ext cx="628650" cy="314325"/>
        </a:xfrm>
        <a:prstGeom prst="rect">
          <a:avLst/>
        </a:prstGeom>
        <a:gradFill rotWithShape="1">
          <a:gsLst>
            <a:gs pos="0">
              <a:srgbClr val="185E5E"/>
            </a:gs>
            <a:gs pos="50000">
              <a:srgbClr val="33CCCC"/>
            </a:gs>
            <a:gs pos="100000">
              <a:srgbClr val="185E5E"/>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FFFF"/>
              </a:solidFill>
              <a:latin typeface="宋体"/>
              <a:ea typeface="宋体"/>
              <a:cs typeface="宋体"/>
            </a:rPr>
            <a:t>返回首页</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35760;&#20107;&#19982;&#26435;&#38480;\&#35760;&#20107;&#264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DMINI~1\LOCALS~1\Temp\DOCUME~1\ADMINI~1\LOCALS~1\Temp\Rar$DI00.344\g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ADMINI~1\LOCALS~1\Temp\DOCUME~1\ADMINI~1\LOCALS~1\Temp\Rar$DI00.750\&#20989;&#25968;&#29256;&#25991;&#23383;&#28378;&#211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常用信息 "/>
      <sheetName val="通讯录 "/>
      <sheetName val="备忘录 "/>
      <sheetName val="常用网址 "/>
      <sheetName val="1月"/>
      <sheetName val="2月"/>
      <sheetName val="3月"/>
      <sheetName val="4月"/>
      <sheetName val="5月"/>
      <sheetName val="6月"/>
      <sheetName val="7月"/>
      <sheetName val="8月"/>
      <sheetName val="9月"/>
      <sheetName val="10月"/>
      <sheetName val="11月"/>
      <sheetName val="12月"/>
      <sheetName val="个人理财 "/>
      <sheetName val="个财1月"/>
      <sheetName val="个财2月"/>
      <sheetName val="个财3月"/>
      <sheetName val="个财4月"/>
      <sheetName val="个财5月"/>
      <sheetName val="个财6月"/>
      <sheetName val="个财7月"/>
      <sheetName val="个财8月"/>
      <sheetName val="个财9月"/>
      <sheetName val="个财10月"/>
      <sheetName val="个财11月"/>
      <sheetName val="个财12月"/>
      <sheetName val="电话号"/>
    </sheetNames>
    <sheetDataSet>
      <sheetData sheetId="3">
        <row r="51">
          <cell r="F51">
            <v>38776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gz"/>
    </sheetNames>
    <definedNames>
      <definedName name="矩形1_单击"/>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v>38887.60657476852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drawing" Target="../drawings/drawing18.xml" /><Relationship Id="rId4"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hinathr.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W40"/>
  <sheetViews>
    <sheetView showZeros="0" tabSelected="1" showOutlineSymbols="0" workbookViewId="0" topLeftCell="A14">
      <selection activeCell="P7" sqref="P7"/>
    </sheetView>
  </sheetViews>
  <sheetFormatPr defaultColWidth="9.00390625" defaultRowHeight="14.25"/>
  <cols>
    <col min="1" max="1" width="1.4921875" style="0" customWidth="1"/>
    <col min="6" max="6" width="0.6171875" style="0" customWidth="1"/>
    <col min="12" max="12" width="3.875" style="0" customWidth="1"/>
    <col min="13" max="13" width="10.50390625" style="0" customWidth="1"/>
  </cols>
  <sheetData>
    <row r="1" spans="1:23" ht="14.25" customHeight="1">
      <c r="A1" s="313"/>
      <c r="B1" s="105">
        <v>38887.60657476852</v>
      </c>
      <c r="C1" s="39"/>
      <c r="D1" s="39" t="str">
        <f>M26&amp;" 年 记 事 本"</f>
        <v>2014 年 记 事 本</v>
      </c>
      <c r="E1" s="39"/>
      <c r="F1" s="39"/>
      <c r="G1" s="107" t="s">
        <v>339</v>
      </c>
      <c r="H1" s="107"/>
      <c r="I1" s="107"/>
      <c r="J1" s="107"/>
      <c r="K1" s="33"/>
      <c r="L1" s="320"/>
      <c r="M1" s="102" t="s">
        <v>318</v>
      </c>
      <c r="N1" s="102"/>
      <c r="O1" s="1"/>
      <c r="P1" s="1"/>
      <c r="Q1" s="1"/>
      <c r="R1" s="1"/>
      <c r="S1" s="1"/>
      <c r="T1" s="1"/>
      <c r="U1" s="1"/>
      <c r="V1" s="1"/>
      <c r="W1" s="1"/>
    </row>
    <row r="2" spans="1:23" ht="15" customHeight="1">
      <c r="A2" s="313"/>
      <c r="B2" s="39"/>
      <c r="C2" s="33"/>
      <c r="D2" s="33"/>
      <c r="E2" s="33"/>
      <c r="F2" s="33"/>
      <c r="G2" s="33"/>
      <c r="H2" s="33"/>
      <c r="I2" s="33"/>
      <c r="J2" s="33"/>
      <c r="K2" s="33"/>
      <c r="L2" s="33"/>
      <c r="M2" s="407">
        <f ca="1">NOW()</f>
        <v>41670.89329907407</v>
      </c>
      <c r="N2" s="407"/>
      <c r="O2" s="1"/>
      <c r="P2" s="1"/>
      <c r="Q2" s="1"/>
      <c r="R2" s="1"/>
      <c r="S2" s="1"/>
      <c r="T2" s="1"/>
      <c r="U2" s="1"/>
      <c r="V2" s="1"/>
      <c r="W2" s="1"/>
    </row>
    <row r="3" spans="1:23" ht="29.25" customHeight="1">
      <c r="A3" s="313"/>
      <c r="B3" s="33"/>
      <c r="C3" s="106" t="s">
        <v>336</v>
      </c>
      <c r="D3" s="33"/>
      <c r="E3" s="33"/>
      <c r="F3" s="33"/>
      <c r="G3" s="416" t="str">
        <f>IF(time&gt;16,RIGHT(D1,time-16)&amp;REPT(" ",16)&amp;LEFT(D1,LEN(D1)-time+16),front&amp;D1&amp;back)</f>
        <v> 记 事 本                2014 年</v>
      </c>
      <c r="H3" s="416"/>
      <c r="I3" s="416"/>
      <c r="J3" s="416"/>
      <c r="K3" s="416"/>
      <c r="L3" s="103"/>
      <c r="M3" s="408" t="str">
        <f>CHOOSE(WEEKDAY(M2,2),"星期一","星期二","星期三","星期四","星期五","星期六","星期日")</f>
        <v>星期五</v>
      </c>
      <c r="N3" s="408"/>
      <c r="O3" s="1"/>
      <c r="P3" s="108"/>
      <c r="Q3" s="1"/>
      <c r="R3" s="1"/>
      <c r="S3" s="1"/>
      <c r="T3" s="1"/>
      <c r="U3" s="1"/>
      <c r="V3" s="1"/>
      <c r="W3" s="1"/>
    </row>
    <row r="4" spans="1:23" ht="3" customHeight="1">
      <c r="A4" s="313"/>
      <c r="B4" s="33"/>
      <c r="C4" s="33"/>
      <c r="D4" s="33"/>
      <c r="E4" s="33"/>
      <c r="F4" s="33"/>
      <c r="G4" s="104"/>
      <c r="H4" s="104"/>
      <c r="I4" s="104"/>
      <c r="J4" s="104"/>
      <c r="K4" s="104"/>
      <c r="L4" s="104"/>
      <c r="M4" s="102"/>
      <c r="N4" s="102"/>
      <c r="O4" s="1"/>
      <c r="P4" s="1"/>
      <c r="Q4" s="1"/>
      <c r="R4" s="1"/>
      <c r="S4" s="1"/>
      <c r="T4" s="1"/>
      <c r="U4" s="1"/>
      <c r="V4" s="1"/>
      <c r="W4" s="1"/>
    </row>
    <row r="5" spans="1:23" ht="27.75" customHeight="1">
      <c r="A5" s="313"/>
      <c r="B5" s="33"/>
      <c r="C5" s="106" t="s">
        <v>337</v>
      </c>
      <c r="D5" s="33"/>
      <c r="E5" s="33"/>
      <c r="F5" s="33"/>
      <c r="G5" s="417" t="e">
        <f>"今天是"&amp;IF(time&gt;16,RIGHT(M3,LEN(M3)-time+16)&amp;REPT(" ",16)&amp;LEFT(M3,time-16),back&amp;M3&amp;front)</f>
        <v>#VALUE!</v>
      </c>
      <c r="H5" s="417"/>
      <c r="I5" s="417"/>
      <c r="J5" s="417"/>
      <c r="K5" s="417"/>
      <c r="L5" s="103"/>
      <c r="M5" s="419" t="s">
        <v>518</v>
      </c>
      <c r="N5" s="419"/>
      <c r="O5" s="1"/>
      <c r="P5" s="1"/>
      <c r="Q5" s="1"/>
      <c r="R5" s="1"/>
      <c r="S5" s="1"/>
      <c r="T5" s="1"/>
      <c r="U5" s="1"/>
      <c r="V5" s="1"/>
      <c r="W5" s="1"/>
    </row>
    <row r="6" spans="1:23" ht="3" customHeight="1">
      <c r="A6" s="313"/>
      <c r="B6" s="33"/>
      <c r="C6" s="33"/>
      <c r="D6" s="33"/>
      <c r="E6" s="33"/>
      <c r="F6" s="33"/>
      <c r="G6" s="104"/>
      <c r="H6" s="104"/>
      <c r="I6" s="104"/>
      <c r="J6" s="104"/>
      <c r="K6" s="104"/>
      <c r="L6" s="104"/>
      <c r="M6" s="1"/>
      <c r="N6" s="1"/>
      <c r="O6" s="1"/>
      <c r="P6" s="1"/>
      <c r="Q6" s="1"/>
      <c r="R6" s="1"/>
      <c r="S6" s="1"/>
      <c r="T6" s="1"/>
      <c r="U6" s="1"/>
      <c r="V6" s="1"/>
      <c r="W6" s="1"/>
    </row>
    <row r="7" spans="1:23" ht="27" customHeight="1">
      <c r="A7" s="313"/>
      <c r="B7" s="33"/>
      <c r="C7" s="106" t="s">
        <v>338</v>
      </c>
      <c r="D7" s="33"/>
      <c r="E7" s="33"/>
      <c r="F7" s="33"/>
      <c r="G7" s="418" t="str">
        <f>IF(time&gt;16,front1&amp;C12&amp;back1,front&amp;C12&amp;back)</f>
        <v>          恭喜,您今天可以稍适休息一下了！      </v>
      </c>
      <c r="H7" s="418"/>
      <c r="I7" s="418"/>
      <c r="J7" s="418"/>
      <c r="K7" s="418"/>
      <c r="L7" s="418"/>
      <c r="M7" s="362" t="s">
        <v>317</v>
      </c>
      <c r="N7" s="363"/>
      <c r="O7" s="1"/>
      <c r="P7" s="1"/>
      <c r="Q7" s="1"/>
      <c r="R7" s="1"/>
      <c r="S7" s="1"/>
      <c r="T7" s="1"/>
      <c r="U7" s="1"/>
      <c r="V7" s="1"/>
      <c r="W7" s="1"/>
    </row>
    <row r="8" spans="1:23" ht="14.25" customHeight="1">
      <c r="A8" s="313"/>
      <c r="B8" s="33"/>
      <c r="C8" s="33"/>
      <c r="D8" s="33"/>
      <c r="E8" s="33"/>
      <c r="F8" s="33"/>
      <c r="G8" s="33"/>
      <c r="H8" s="33"/>
      <c r="I8" s="33"/>
      <c r="J8" s="33"/>
      <c r="K8" s="33"/>
      <c r="L8" s="33"/>
      <c r="M8" s="364" t="s">
        <v>319</v>
      </c>
      <c r="N8" s="365"/>
      <c r="O8" s="1"/>
      <c r="P8" s="1"/>
      <c r="Q8" s="1"/>
      <c r="R8" s="1"/>
      <c r="S8" s="1"/>
      <c r="T8" s="1"/>
      <c r="U8" s="1"/>
      <c r="V8" s="1"/>
      <c r="W8" s="1"/>
    </row>
    <row r="9" spans="1:23" ht="14.25" customHeight="1">
      <c r="A9" s="313"/>
      <c r="B9" s="33"/>
      <c r="C9" s="321" t="s">
        <v>513</v>
      </c>
      <c r="D9" s="33"/>
      <c r="E9" s="33"/>
      <c r="F9" s="33"/>
      <c r="G9" s="33"/>
      <c r="H9" s="33"/>
      <c r="I9" s="33"/>
      <c r="J9" s="33"/>
      <c r="K9" s="33"/>
      <c r="L9" s="33"/>
      <c r="M9" s="366" t="s">
        <v>320</v>
      </c>
      <c r="N9" s="367"/>
      <c r="O9" s="1"/>
      <c r="P9" s="1"/>
      <c r="Q9" s="1"/>
      <c r="R9" s="1"/>
      <c r="S9" s="1"/>
      <c r="T9" s="1"/>
      <c r="U9" s="1"/>
      <c r="V9" s="1"/>
      <c r="W9" s="1"/>
    </row>
    <row r="10" spans="1:23" ht="14.25" customHeight="1">
      <c r="A10" s="1"/>
      <c r="B10" s="1"/>
      <c r="C10" s="1"/>
      <c r="D10" s="1"/>
      <c r="E10" s="1"/>
      <c r="F10" s="1"/>
      <c r="G10" s="1"/>
      <c r="H10" s="1"/>
      <c r="I10" s="1"/>
      <c r="J10" s="1"/>
      <c r="K10" s="1"/>
      <c r="L10" s="1"/>
      <c r="M10" s="368" t="s">
        <v>321</v>
      </c>
      <c r="N10" s="369"/>
      <c r="O10" s="1"/>
      <c r="P10" s="1"/>
      <c r="Q10" s="1"/>
      <c r="R10" s="1"/>
      <c r="S10" s="1"/>
      <c r="T10" s="1"/>
      <c r="U10" s="1"/>
      <c r="V10" s="1"/>
      <c r="W10" s="1"/>
    </row>
    <row r="11" spans="1:23" ht="14.25" customHeight="1">
      <c r="A11" s="1"/>
      <c r="B11" s="1"/>
      <c r="C11" s="1"/>
      <c r="D11" s="1"/>
      <c r="E11" s="1"/>
      <c r="F11" s="1"/>
      <c r="G11" s="1"/>
      <c r="H11" s="1"/>
      <c r="I11" s="1"/>
      <c r="J11" s="1"/>
      <c r="K11" s="1"/>
      <c r="L11" s="1"/>
      <c r="M11" s="410" t="s">
        <v>322</v>
      </c>
      <c r="N11" s="411"/>
      <c r="O11" s="1"/>
      <c r="P11" s="1"/>
      <c r="Q11" s="1"/>
      <c r="R11" s="1"/>
      <c r="S11" s="1"/>
      <c r="T11" s="1"/>
      <c r="U11" s="1"/>
      <c r="V11" s="1"/>
      <c r="W11" s="1"/>
    </row>
    <row r="12" spans="1:23" ht="4.5" customHeight="1">
      <c r="A12" s="1"/>
      <c r="B12" s="1"/>
      <c r="C12" s="409" t="str">
        <f>IF('备忘录 '!AK40="","恭喜,您今天可以稍适休息一下了！",'备忘录 '!AK40)</f>
        <v>恭喜,您今天可以稍适休息一下了！</v>
      </c>
      <c r="D12" s="409"/>
      <c r="E12" s="409"/>
      <c r="F12" s="409"/>
      <c r="G12" s="409"/>
      <c r="H12" s="409"/>
      <c r="I12" s="409"/>
      <c r="J12" s="409"/>
      <c r="K12" s="1"/>
      <c r="L12" s="1"/>
      <c r="M12" s="1"/>
      <c r="N12" s="108"/>
      <c r="O12" s="1"/>
      <c r="P12" s="1"/>
      <c r="Q12" s="1"/>
      <c r="R12" s="1"/>
      <c r="S12" s="1"/>
      <c r="T12" s="1"/>
      <c r="U12" s="1"/>
      <c r="V12" s="1"/>
      <c r="W12" s="1"/>
    </row>
    <row r="13" spans="1:23" ht="14.25" customHeight="1">
      <c r="A13" s="1"/>
      <c r="B13" s="1"/>
      <c r="C13" s="409"/>
      <c r="D13" s="409"/>
      <c r="E13" s="409"/>
      <c r="F13" s="409"/>
      <c r="G13" s="409"/>
      <c r="H13" s="409"/>
      <c r="I13" s="409"/>
      <c r="J13" s="409"/>
      <c r="K13" s="1"/>
      <c r="L13" s="1"/>
      <c r="M13" s="355" t="s">
        <v>323</v>
      </c>
      <c r="N13" s="109" t="s">
        <v>340</v>
      </c>
      <c r="O13" s="1"/>
      <c r="P13" s="1"/>
      <c r="Q13" s="1"/>
      <c r="R13" s="1"/>
      <c r="S13" s="1"/>
      <c r="T13" s="1"/>
      <c r="U13" s="1"/>
      <c r="V13" s="1"/>
      <c r="W13" s="1"/>
    </row>
    <row r="14" spans="1:23" ht="14.25" customHeight="1">
      <c r="A14" s="1"/>
      <c r="B14" s="1"/>
      <c r="C14" s="409"/>
      <c r="D14" s="409"/>
      <c r="E14" s="409"/>
      <c r="F14" s="409"/>
      <c r="G14" s="409"/>
      <c r="H14" s="409"/>
      <c r="I14" s="409"/>
      <c r="J14" s="409"/>
      <c r="K14" s="1"/>
      <c r="L14" s="1"/>
      <c r="M14" s="356" t="s">
        <v>325</v>
      </c>
      <c r="N14" s="109" t="s">
        <v>324</v>
      </c>
      <c r="O14" s="1"/>
      <c r="P14" s="1"/>
      <c r="Q14" s="1"/>
      <c r="R14" s="1"/>
      <c r="S14" s="1"/>
      <c r="T14" s="1"/>
      <c r="U14" s="1"/>
      <c r="V14" s="1"/>
      <c r="W14" s="1"/>
    </row>
    <row r="15" spans="1:23" ht="14.25" customHeight="1">
      <c r="A15" s="1"/>
      <c r="B15" s="1"/>
      <c r="C15" s="409"/>
      <c r="D15" s="409"/>
      <c r="E15" s="409"/>
      <c r="F15" s="409"/>
      <c r="G15" s="409"/>
      <c r="H15" s="409"/>
      <c r="I15" s="409"/>
      <c r="J15" s="409"/>
      <c r="K15" s="1"/>
      <c r="L15" s="1"/>
      <c r="M15" s="357" t="s">
        <v>326</v>
      </c>
      <c r="N15" s="109" t="s">
        <v>324</v>
      </c>
      <c r="O15" s="1"/>
      <c r="P15" s="1"/>
      <c r="Q15" s="1"/>
      <c r="R15" s="1"/>
      <c r="S15" s="1"/>
      <c r="T15" s="1"/>
      <c r="U15" s="1"/>
      <c r="V15" s="1"/>
      <c r="W15" s="1"/>
    </row>
    <row r="16" spans="1:23" ht="14.25" customHeight="1">
      <c r="A16" s="1"/>
      <c r="B16" s="1"/>
      <c r="C16" s="1"/>
      <c r="D16" s="1"/>
      <c r="E16" s="1"/>
      <c r="F16" s="1"/>
      <c r="G16" s="1"/>
      <c r="H16" s="1"/>
      <c r="I16" s="1"/>
      <c r="J16" s="1"/>
      <c r="K16" s="1"/>
      <c r="L16" s="1"/>
      <c r="M16" s="358" t="s">
        <v>327</v>
      </c>
      <c r="N16" s="109" t="s">
        <v>324</v>
      </c>
      <c r="O16" s="1"/>
      <c r="P16" s="1"/>
      <c r="Q16" s="1"/>
      <c r="R16" s="1"/>
      <c r="S16" s="1"/>
      <c r="T16" s="1"/>
      <c r="U16" s="1"/>
      <c r="V16" s="1"/>
      <c r="W16" s="1"/>
    </row>
    <row r="17" spans="1:23" ht="14.25" customHeight="1">
      <c r="A17" s="1"/>
      <c r="B17" s="1"/>
      <c r="C17" s="1"/>
      <c r="D17" s="1"/>
      <c r="E17" s="1"/>
      <c r="F17" s="1"/>
      <c r="G17" s="1"/>
      <c r="H17" s="1"/>
      <c r="I17" s="1"/>
      <c r="J17" s="1"/>
      <c r="K17" s="1"/>
      <c r="L17" s="1"/>
      <c r="M17" s="359" t="s">
        <v>328</v>
      </c>
      <c r="N17" s="109" t="s">
        <v>324</v>
      </c>
      <c r="O17" s="1"/>
      <c r="P17" s="1"/>
      <c r="Q17" s="1"/>
      <c r="R17" s="1"/>
      <c r="S17" s="1"/>
      <c r="T17" s="1"/>
      <c r="U17" s="1"/>
      <c r="V17" s="1"/>
      <c r="W17" s="1"/>
    </row>
    <row r="18" spans="1:23" ht="14.25" customHeight="1">
      <c r="A18" s="1"/>
      <c r="B18" s="314"/>
      <c r="C18" s="314" t="s">
        <v>514</v>
      </c>
      <c r="D18" s="322">
        <f>M2+1</f>
        <v>41671.89329907407</v>
      </c>
      <c r="E18" s="12"/>
      <c r="F18" s="315"/>
      <c r="G18" s="316" t="str">
        <f>CHOOSE(WEEKDAY(D18,2),"星期一","星期二","星期三","星期四","星期五","星期六","星期日")&amp;"    您应做的事情如下："</f>
        <v>星期六    您应做的事情如下：</v>
      </c>
      <c r="H18" s="317"/>
      <c r="I18" s="1"/>
      <c r="J18" s="237"/>
      <c r="K18" s="1"/>
      <c r="L18" s="1"/>
      <c r="M18" s="360" t="s">
        <v>329</v>
      </c>
      <c r="N18" s="109" t="s">
        <v>324</v>
      </c>
      <c r="O18" s="1"/>
      <c r="P18" s="1"/>
      <c r="Q18" s="1"/>
      <c r="R18" s="1"/>
      <c r="S18" s="1"/>
      <c r="T18" s="1"/>
      <c r="U18" s="1"/>
      <c r="V18" s="1"/>
      <c r="W18" s="1"/>
    </row>
    <row r="19" spans="1:23" ht="14.25" customHeight="1">
      <c r="A19" s="1"/>
      <c r="B19" s="1"/>
      <c r="C19" s="318"/>
      <c r="D19" s="318"/>
      <c r="E19" s="318"/>
      <c r="F19" s="318"/>
      <c r="G19" s="318"/>
      <c r="H19" s="318"/>
      <c r="I19" s="318"/>
      <c r="J19" s="1"/>
      <c r="K19" s="111"/>
      <c r="L19" s="111"/>
      <c r="M19" s="355" t="s">
        <v>330</v>
      </c>
      <c r="N19" s="109" t="s">
        <v>324</v>
      </c>
      <c r="O19" s="1"/>
      <c r="P19" s="1"/>
      <c r="Q19" s="1"/>
      <c r="R19" s="1"/>
      <c r="S19" s="1"/>
      <c r="T19" s="1"/>
      <c r="U19" s="1"/>
      <c r="V19" s="1"/>
      <c r="W19" s="1"/>
    </row>
    <row r="20" spans="1:23" ht="14.25" customHeight="1">
      <c r="A20" s="1"/>
      <c r="B20" s="1"/>
      <c r="C20" s="323" t="s">
        <v>517</v>
      </c>
      <c r="D20" s="319" t="str">
        <f>IF('备忘录 '!AK42="","恭喜,您今天可以稍适休息一下了！",'备忘录 '!AK42)</f>
        <v>恭喜,您今天可以稍适休息一下了！</v>
      </c>
      <c r="E20" s="319"/>
      <c r="F20" s="319"/>
      <c r="G20" s="319"/>
      <c r="H20" s="319"/>
      <c r="I20" s="319"/>
      <c r="J20" s="12"/>
      <c r="K20" s="12"/>
      <c r="L20" s="1"/>
      <c r="M20" s="356" t="s">
        <v>331</v>
      </c>
      <c r="N20" s="109" t="s">
        <v>324</v>
      </c>
      <c r="O20" s="1"/>
      <c r="P20" s="1"/>
      <c r="Q20" s="1"/>
      <c r="R20" s="1"/>
      <c r="S20" s="1"/>
      <c r="T20" s="1"/>
      <c r="U20" s="1"/>
      <c r="V20" s="1"/>
      <c r="W20" s="1"/>
    </row>
    <row r="21" spans="1:23" ht="14.25" customHeight="1">
      <c r="A21" s="1"/>
      <c r="B21" s="1"/>
      <c r="C21" s="1"/>
      <c r="D21" s="1"/>
      <c r="E21" s="1"/>
      <c r="F21" s="1"/>
      <c r="G21" s="1"/>
      <c r="H21" s="1"/>
      <c r="I21" s="1"/>
      <c r="J21" s="1"/>
      <c r="K21" s="1"/>
      <c r="L21" s="1"/>
      <c r="M21" s="357" t="s">
        <v>332</v>
      </c>
      <c r="N21" s="109" t="s">
        <v>324</v>
      </c>
      <c r="O21" s="1"/>
      <c r="P21" s="1"/>
      <c r="Q21" s="1"/>
      <c r="R21" s="1"/>
      <c r="S21" s="1"/>
      <c r="T21" s="1"/>
      <c r="U21" s="1"/>
      <c r="V21" s="1"/>
      <c r="W21" s="1"/>
    </row>
    <row r="22" spans="1:23" ht="14.25" customHeight="1">
      <c r="A22" s="1"/>
      <c r="B22" s="314"/>
      <c r="C22" s="314" t="s">
        <v>515</v>
      </c>
      <c r="D22" s="322">
        <f>M2+2</f>
        <v>41672.89329907407</v>
      </c>
      <c r="E22" s="12"/>
      <c r="F22" s="1"/>
      <c r="G22" s="316" t="str">
        <f>CHOOSE(WEEKDAY(D22,2),"星期一","星期二","星期三","星期四","星期五","星期六","星期日")&amp;"    您应做的事情如下："</f>
        <v>星期日    您应做的事情如下：</v>
      </c>
      <c r="H22" s="1"/>
      <c r="I22" s="1"/>
      <c r="J22" s="237"/>
      <c r="K22" s="1"/>
      <c r="L22" s="1"/>
      <c r="M22" s="358" t="s">
        <v>333</v>
      </c>
      <c r="N22" s="109" t="s">
        <v>324</v>
      </c>
      <c r="O22" s="1"/>
      <c r="P22" s="1"/>
      <c r="Q22" s="1"/>
      <c r="R22" s="1"/>
      <c r="S22" s="1"/>
      <c r="T22" s="1"/>
      <c r="U22" s="1"/>
      <c r="V22" s="1"/>
      <c r="W22" s="1"/>
    </row>
    <row r="23" spans="1:23" ht="14.25" customHeight="1">
      <c r="A23" s="1"/>
      <c r="B23" s="1"/>
      <c r="C23" s="1"/>
      <c r="D23" s="1"/>
      <c r="E23" s="1"/>
      <c r="F23" s="1"/>
      <c r="G23" s="1"/>
      <c r="H23" s="1"/>
      <c r="I23" s="1"/>
      <c r="J23" s="1"/>
      <c r="K23" s="1"/>
      <c r="L23" s="1"/>
      <c r="M23" s="359" t="s">
        <v>334</v>
      </c>
      <c r="N23" s="109" t="s">
        <v>324</v>
      </c>
      <c r="O23" s="1"/>
      <c r="P23" s="1"/>
      <c r="Q23" s="1"/>
      <c r="R23" s="1"/>
      <c r="S23" s="1"/>
      <c r="T23" s="1"/>
      <c r="U23" s="1"/>
      <c r="V23" s="1"/>
      <c r="W23" s="1"/>
    </row>
    <row r="24" spans="1:23" ht="14.25" customHeight="1">
      <c r="A24" s="1"/>
      <c r="B24" s="1"/>
      <c r="C24" s="323" t="s">
        <v>517</v>
      </c>
      <c r="D24" s="319" t="str">
        <f>IF('备忘录 '!AK44="","恭喜,您今天可以稍适休息一下了！",'备忘录 '!AK44)</f>
        <v>恭喜,您今天可以稍适休息一下了！</v>
      </c>
      <c r="E24" s="319"/>
      <c r="F24" s="319"/>
      <c r="G24" s="319"/>
      <c r="H24" s="319"/>
      <c r="I24" s="319"/>
      <c r="J24" s="12"/>
      <c r="K24" s="12"/>
      <c r="L24" s="1"/>
      <c r="M24" s="361" t="s">
        <v>335</v>
      </c>
      <c r="N24" s="110" t="s">
        <v>324</v>
      </c>
      <c r="O24" s="1"/>
      <c r="P24" s="1"/>
      <c r="Q24" s="1"/>
      <c r="R24" s="1"/>
      <c r="S24" s="1"/>
      <c r="T24" s="1"/>
      <c r="U24" s="1"/>
      <c r="V24" s="1"/>
      <c r="W24" s="1"/>
    </row>
    <row r="25" spans="1:23" ht="14.25" customHeight="1" thickBot="1">
      <c r="A25" s="1"/>
      <c r="B25" s="1"/>
      <c r="C25" s="1"/>
      <c r="D25" s="1"/>
      <c r="E25" s="1"/>
      <c r="F25" s="1"/>
      <c r="G25" s="1"/>
      <c r="H25" s="1"/>
      <c r="I25" s="1"/>
      <c r="J25" s="1"/>
      <c r="K25" s="1"/>
      <c r="L25" s="1"/>
      <c r="M25" s="111" t="s">
        <v>341</v>
      </c>
      <c r="N25" s="12"/>
      <c r="O25" s="1"/>
      <c r="P25" s="1"/>
      <c r="Q25" s="1"/>
      <c r="R25" s="1"/>
      <c r="S25" s="1"/>
      <c r="T25" s="1"/>
      <c r="U25" s="1"/>
      <c r="V25" s="1"/>
      <c r="W25" s="1"/>
    </row>
    <row r="26" spans="1:23" ht="14.25" customHeight="1">
      <c r="A26" s="1"/>
      <c r="B26" s="314"/>
      <c r="C26" s="314" t="s">
        <v>516</v>
      </c>
      <c r="D26" s="322">
        <f>M2+3</f>
        <v>41673.89329907407</v>
      </c>
      <c r="E26" s="12"/>
      <c r="F26" s="1"/>
      <c r="G26" s="316" t="str">
        <f>CHOOSE(WEEKDAY(D26,2),"星期一","星期二","星期三","星期四","星期五","星期六","星期日")&amp;"    您应做的事情如下："</f>
        <v>星期一    您应做的事情如下：</v>
      </c>
      <c r="H26" s="1"/>
      <c r="I26" s="1"/>
      <c r="J26" s="237"/>
      <c r="K26" s="1"/>
      <c r="L26" s="1"/>
      <c r="M26" s="412">
        <v>2014</v>
      </c>
      <c r="N26" s="413"/>
      <c r="O26" s="1"/>
      <c r="P26" s="1"/>
      <c r="Q26" s="1"/>
      <c r="R26" s="1"/>
      <c r="S26" s="1"/>
      <c r="T26" s="1"/>
      <c r="U26" s="1"/>
      <c r="V26" s="1"/>
      <c r="W26" s="1"/>
    </row>
    <row r="27" spans="1:23" ht="14.25" customHeight="1" thickBot="1">
      <c r="A27" s="1"/>
      <c r="B27" s="1"/>
      <c r="C27" s="1"/>
      <c r="D27" s="1"/>
      <c r="E27" s="1"/>
      <c r="F27" s="1"/>
      <c r="G27" s="1"/>
      <c r="H27" s="1"/>
      <c r="I27" s="1"/>
      <c r="J27" s="1"/>
      <c r="K27" s="1"/>
      <c r="L27" s="1"/>
      <c r="M27" s="414"/>
      <c r="N27" s="415"/>
      <c r="O27" s="1"/>
      <c r="P27" s="1"/>
      <c r="Q27" s="1"/>
      <c r="R27" s="1"/>
      <c r="S27" s="1"/>
      <c r="T27" s="1"/>
      <c r="U27" s="1"/>
      <c r="V27" s="1"/>
      <c r="W27" s="1"/>
    </row>
    <row r="28" spans="1:23" ht="14.25" customHeight="1" thickTop="1">
      <c r="A28" s="1"/>
      <c r="B28" s="1"/>
      <c r="C28" s="323" t="s">
        <v>517</v>
      </c>
      <c r="D28" s="319" t="str">
        <f>IF('备忘录 '!AK46="","恭喜,您今天可以稍适休息一下了！",'备忘录 '!AK46)</f>
        <v>恭喜,您今天可以稍适休息一下了！</v>
      </c>
      <c r="E28" s="319"/>
      <c r="F28" s="319"/>
      <c r="G28" s="319"/>
      <c r="H28" s="319"/>
      <c r="I28" s="319"/>
      <c r="J28" s="12"/>
      <c r="K28" s="12"/>
      <c r="L28" s="1"/>
      <c r="M28" s="1"/>
      <c r="N28" s="1"/>
      <c r="O28" s="1"/>
      <c r="P28" s="1"/>
      <c r="Q28" s="1"/>
      <c r="R28" s="1"/>
      <c r="S28" s="1"/>
      <c r="T28" s="1"/>
      <c r="U28" s="1"/>
      <c r="V28" s="1"/>
      <c r="W28" s="1"/>
    </row>
    <row r="29" spans="1:23" ht="14.25" customHeight="1">
      <c r="A29" s="1"/>
      <c r="B29" s="1"/>
      <c r="C29" s="1"/>
      <c r="D29" s="1"/>
      <c r="E29" s="1"/>
      <c r="F29" s="1"/>
      <c r="G29" s="1"/>
      <c r="H29" s="1"/>
      <c r="I29" s="1"/>
      <c r="J29" s="1"/>
      <c r="K29" s="1"/>
      <c r="L29" s="1"/>
      <c r="M29" s="1"/>
      <c r="N29" s="1"/>
      <c r="O29" s="1"/>
      <c r="P29" s="1"/>
      <c r="Q29" s="1"/>
      <c r="R29" s="1"/>
      <c r="S29" s="1"/>
      <c r="T29" s="1"/>
      <c r="U29" s="1"/>
      <c r="V29" s="1"/>
      <c r="W29" s="1"/>
    </row>
    <row r="30" spans="1:23" ht="14.25" customHeight="1">
      <c r="A30" s="1"/>
      <c r="B30" s="1"/>
      <c r="C30" s="1"/>
      <c r="D30" s="1"/>
      <c r="E30" s="1"/>
      <c r="F30" s="1"/>
      <c r="G30" s="1"/>
      <c r="H30" s="1"/>
      <c r="I30" s="1"/>
      <c r="J30" s="1"/>
      <c r="K30" s="1"/>
      <c r="L30" s="1"/>
      <c r="M30" s="1"/>
      <c r="N30" s="1"/>
      <c r="O30" s="1"/>
      <c r="P30" s="1"/>
      <c r="Q30" s="1"/>
      <c r="R30" s="1"/>
      <c r="S30" s="1"/>
      <c r="T30" s="1"/>
      <c r="U30" s="1"/>
      <c r="V30" s="1"/>
      <c r="W30" s="1"/>
    </row>
    <row r="31" spans="1:23" ht="14.25" customHeight="1">
      <c r="A31" s="1"/>
      <c r="B31" s="1"/>
      <c r="C31" s="1"/>
      <c r="D31" s="1"/>
      <c r="E31" s="1"/>
      <c r="F31" s="1"/>
      <c r="G31" s="1"/>
      <c r="H31" s="1"/>
      <c r="I31" s="1"/>
      <c r="J31" s="1"/>
      <c r="K31" s="1"/>
      <c r="L31" s="1"/>
      <c r="M31" s="1"/>
      <c r="N31" s="1"/>
      <c r="O31" s="1"/>
      <c r="P31" s="1"/>
      <c r="Q31" s="1"/>
      <c r="R31" s="1"/>
      <c r="S31" s="1"/>
      <c r="T31" s="1"/>
      <c r="U31" s="1"/>
      <c r="V31" s="1"/>
      <c r="W31" s="1"/>
    </row>
    <row r="32" spans="1:23" ht="14.25" customHeight="1">
      <c r="A32" s="1"/>
      <c r="B32" s="1"/>
      <c r="C32" s="1"/>
      <c r="D32" s="1"/>
      <c r="E32" s="1"/>
      <c r="F32" s="1"/>
      <c r="G32" s="1"/>
      <c r="H32" s="1"/>
      <c r="I32" s="1"/>
      <c r="J32" s="1"/>
      <c r="K32" s="1"/>
      <c r="L32" s="1"/>
      <c r="M32" s="1"/>
      <c r="N32" s="1"/>
      <c r="O32" s="1"/>
      <c r="P32" s="1"/>
      <c r="Q32" s="1"/>
      <c r="R32" s="1"/>
      <c r="S32" s="1"/>
      <c r="T32" s="1"/>
      <c r="U32" s="1"/>
      <c r="V32" s="1"/>
      <c r="W32" s="1"/>
    </row>
    <row r="33" spans="1:23" ht="14.25" customHeight="1">
      <c r="A33" s="1"/>
      <c r="B33" s="1"/>
      <c r="C33" s="1"/>
      <c r="D33" s="1"/>
      <c r="E33" s="1"/>
      <c r="F33" s="1"/>
      <c r="G33" s="1"/>
      <c r="H33" s="1"/>
      <c r="I33" s="1"/>
      <c r="J33" s="1"/>
      <c r="K33" s="1"/>
      <c r="L33" s="1"/>
      <c r="M33" s="1"/>
      <c r="N33" s="1"/>
      <c r="O33" s="1"/>
      <c r="P33" s="1"/>
      <c r="Q33" s="1"/>
      <c r="R33" s="1"/>
      <c r="S33" s="1"/>
      <c r="T33" s="1"/>
      <c r="U33" s="1"/>
      <c r="V33" s="1"/>
      <c r="W33" s="1"/>
    </row>
    <row r="34" spans="1:23" ht="14.25" customHeight="1">
      <c r="A34" s="1"/>
      <c r="B34" s="1"/>
      <c r="C34" s="1"/>
      <c r="D34" s="1"/>
      <c r="E34" s="1"/>
      <c r="F34" s="1"/>
      <c r="G34" s="1"/>
      <c r="H34" s="1"/>
      <c r="I34" s="1"/>
      <c r="J34" s="1"/>
      <c r="K34" s="1"/>
      <c r="L34" s="1"/>
      <c r="M34" s="1"/>
      <c r="N34" s="1"/>
      <c r="O34" s="1"/>
      <c r="P34" s="1"/>
      <c r="Q34" s="1"/>
      <c r="R34" s="1"/>
      <c r="S34" s="1"/>
      <c r="T34" s="1"/>
      <c r="U34" s="1"/>
      <c r="V34" s="1"/>
      <c r="W34" s="1"/>
    </row>
    <row r="35" spans="1:23" ht="14.25" customHeight="1">
      <c r="A35" s="1"/>
      <c r="B35" s="1"/>
      <c r="C35" s="1"/>
      <c r="D35" s="1"/>
      <c r="E35" s="1"/>
      <c r="F35" s="1"/>
      <c r="G35" s="1"/>
      <c r="H35" s="1"/>
      <c r="I35" s="1"/>
      <c r="J35" s="1"/>
      <c r="K35" s="1"/>
      <c r="L35" s="1"/>
      <c r="M35" s="1"/>
      <c r="N35" s="1"/>
      <c r="O35" s="1"/>
      <c r="P35" s="1"/>
      <c r="Q35" s="1"/>
      <c r="R35" s="1"/>
      <c r="S35" s="1"/>
      <c r="T35" s="1"/>
      <c r="U35" s="1"/>
      <c r="V35" s="1"/>
      <c r="W35" s="1"/>
    </row>
    <row r="36" spans="1:23" ht="14.25" customHeight="1">
      <c r="A36" s="1"/>
      <c r="B36" s="1"/>
      <c r="C36" s="1"/>
      <c r="D36" s="1"/>
      <c r="E36" s="1"/>
      <c r="F36" s="1"/>
      <c r="G36" s="1"/>
      <c r="H36" s="1"/>
      <c r="I36" s="1"/>
      <c r="J36" s="1"/>
      <c r="K36" s="1"/>
      <c r="L36" s="1"/>
      <c r="M36" s="1"/>
      <c r="N36" s="1"/>
      <c r="O36" s="1"/>
      <c r="P36" s="1"/>
      <c r="Q36" s="1"/>
      <c r="R36" s="1"/>
      <c r="S36" s="1"/>
      <c r="T36" s="1"/>
      <c r="U36" s="1"/>
      <c r="V36" s="1"/>
      <c r="W36" s="1"/>
    </row>
    <row r="37" spans="1:23" ht="14.25" customHeight="1">
      <c r="A37" s="1"/>
      <c r="B37" s="1"/>
      <c r="C37" s="1"/>
      <c r="D37" s="1"/>
      <c r="E37" s="1"/>
      <c r="F37" s="1"/>
      <c r="G37" s="1"/>
      <c r="H37" s="1"/>
      <c r="I37" s="1"/>
      <c r="J37" s="1"/>
      <c r="K37" s="1"/>
      <c r="L37" s="1"/>
      <c r="M37" s="1"/>
      <c r="N37" s="1"/>
      <c r="O37" s="1"/>
      <c r="P37" s="1"/>
      <c r="Q37" s="1"/>
      <c r="R37" s="1"/>
      <c r="S37" s="1"/>
      <c r="T37" s="1"/>
      <c r="U37" s="1"/>
      <c r="V37" s="1"/>
      <c r="W37" s="1"/>
    </row>
    <row r="38" spans="1:23" ht="14.25" customHeight="1">
      <c r="A38" s="1"/>
      <c r="B38" s="1"/>
      <c r="C38" s="1"/>
      <c r="D38" s="1"/>
      <c r="E38" s="1"/>
      <c r="F38" s="1"/>
      <c r="G38" s="1"/>
      <c r="H38" s="1"/>
      <c r="I38" s="1"/>
      <c r="J38" s="1"/>
      <c r="K38" s="1"/>
      <c r="L38" s="1"/>
      <c r="M38" s="1"/>
      <c r="N38" s="1"/>
      <c r="O38" s="1"/>
      <c r="P38" s="1"/>
      <c r="Q38" s="1"/>
      <c r="R38" s="1"/>
      <c r="S38" s="1"/>
      <c r="T38" s="1"/>
      <c r="U38" s="1"/>
      <c r="V38" s="1"/>
      <c r="W38" s="1"/>
    </row>
    <row r="39" spans="1:23" ht="14.25" customHeight="1">
      <c r="A39" s="1"/>
      <c r="B39" s="1"/>
      <c r="C39" s="1"/>
      <c r="D39" s="1"/>
      <c r="E39" s="1"/>
      <c r="F39" s="1"/>
      <c r="G39" s="1"/>
      <c r="H39" s="1"/>
      <c r="I39" s="1"/>
      <c r="J39" s="1"/>
      <c r="K39" s="1"/>
      <c r="L39" s="1"/>
      <c r="M39" s="1"/>
      <c r="N39" s="1"/>
      <c r="O39" s="1"/>
      <c r="P39" s="1"/>
      <c r="Q39" s="1"/>
      <c r="R39" s="1"/>
      <c r="S39" s="1"/>
      <c r="T39" s="1"/>
      <c r="U39" s="1"/>
      <c r="V39" s="1"/>
      <c r="W39" s="1"/>
    </row>
    <row r="40" spans="1:23" ht="14.25" customHeight="1">
      <c r="A40" s="1"/>
      <c r="B40" s="1"/>
      <c r="C40" s="1"/>
      <c r="D40" s="1"/>
      <c r="E40" s="1"/>
      <c r="F40" s="1"/>
      <c r="G40" s="1"/>
      <c r="H40" s="1"/>
      <c r="I40" s="1"/>
      <c r="J40" s="1"/>
      <c r="K40" s="1"/>
      <c r="L40" s="1"/>
      <c r="M40" s="1"/>
      <c r="N40" s="1"/>
      <c r="O40" s="1"/>
      <c r="P40" s="1"/>
      <c r="Q40" s="1"/>
      <c r="R40" s="1"/>
      <c r="S40" s="1"/>
      <c r="T40" s="1"/>
      <c r="U40" s="1"/>
      <c r="V40" s="1"/>
      <c r="W40" s="1"/>
    </row>
  </sheetData>
  <sheetProtection sheet="1" objects="1" scenarios="1"/>
  <mergeCells count="9">
    <mergeCell ref="M2:N2"/>
    <mergeCell ref="M3:N3"/>
    <mergeCell ref="C12:J15"/>
    <mergeCell ref="M11:N11"/>
    <mergeCell ref="M26:N27"/>
    <mergeCell ref="G3:K3"/>
    <mergeCell ref="G5:K5"/>
    <mergeCell ref="G7:L7"/>
    <mergeCell ref="M5:N5"/>
  </mergeCells>
  <conditionalFormatting sqref="C18:K29">
    <cfRule type="cellIs" priority="1" dxfId="32" operator="equal" stopIfTrue="1">
      <formula>"星期六    您应做的事情如下："</formula>
    </cfRule>
    <cfRule type="cellIs" priority="2" dxfId="33" operator="equal" stopIfTrue="1">
      <formula>"星期日    您应做的事情如下："</formula>
    </cfRule>
  </conditionalFormatting>
  <hyperlinks>
    <hyperlink ref="M8" location="通讯录!A1" display="通讯录"/>
    <hyperlink ref="M9" location="备忘录!A1" display="备忘录"/>
    <hyperlink ref="M10:N10" location="'常用网址 '!A1" display="常用网址"/>
    <hyperlink ref="M7:N7" location="'常用信息 '!A1" display="常用信息"/>
    <hyperlink ref="M11:N11" location="'个人理财 '!A1" display="个人理财"/>
    <hyperlink ref="M8:N8" location="'通讯录 '!A1" display="通讯录"/>
    <hyperlink ref="M9:N9" location="'备忘录 '!A1" display="备忘录"/>
    <hyperlink ref="M13" location="'1月'!A1" display="1月"/>
    <hyperlink ref="M14" location="'2月'!A1" display="2月"/>
    <hyperlink ref="M15" location="'3月'!A1" display="3月"/>
    <hyperlink ref="M16" location="'4月'!A1" display="4月"/>
    <hyperlink ref="M17" location="'5月'!A1" display="5月"/>
    <hyperlink ref="M18" location="'6月'!A1" display="6月"/>
    <hyperlink ref="M19" location="'7月'!A1" display="7月"/>
    <hyperlink ref="M20" location="'8月'!A1" display="8月"/>
    <hyperlink ref="M21" location="'9月'!A1" display="9月"/>
    <hyperlink ref="M22" location="'10月'!A1" display="10月"/>
    <hyperlink ref="M23" location="'11月'!A1" display="11月"/>
    <hyperlink ref="M24" location="'12月'!A1" display="12月"/>
    <hyperlink ref="N13" location="个财1月!A1" display="理财"/>
    <hyperlink ref="N14" location="个财2月!A1" display="理财"/>
    <hyperlink ref="N15" location="个财3月!A1" display="理财"/>
    <hyperlink ref="N16" location="个财4月!A1" display="理财"/>
    <hyperlink ref="N17" location="个财5月!A1" display="理财"/>
    <hyperlink ref="N18" location="个财6月!A1" display="理财"/>
    <hyperlink ref="N19" location="个财7月!A1" display="理财"/>
    <hyperlink ref="N20" location="个财8月!A1" display="理财"/>
    <hyperlink ref="N21" location="个财9月!A1" display="理财"/>
    <hyperlink ref="N22" location="个财10月!A1" display="理财"/>
    <hyperlink ref="N23" location="个财11月!A1" display="理财"/>
    <hyperlink ref="N24" location="个财12月!A1" display="理财"/>
    <hyperlink ref="M5" location="电话号!A1" display="电话号"/>
  </hyperlinks>
  <printOptions/>
  <pageMargins left="0.75" right="0.75" top="1" bottom="1"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sheetPr codeName="Sheet3"/>
  <dimension ref="A1:Q294"/>
  <sheetViews>
    <sheetView zoomScalePageLayoutView="0" workbookViewId="0" topLeftCell="A1">
      <selection activeCell="B3" sqref="B3:B4"/>
    </sheetView>
  </sheetViews>
  <sheetFormatPr defaultColWidth="9.00390625" defaultRowHeight="14.25"/>
  <cols>
    <col min="3" max="3" width="13.00390625" style="0" customWidth="1"/>
    <col min="4" max="4" width="1.37890625" style="0" customWidth="1"/>
    <col min="5" max="5" width="36.00390625" style="0" customWidth="1"/>
  </cols>
  <sheetData>
    <row r="1" spans="1:17" ht="21" thickBot="1">
      <c r="A1" s="101"/>
      <c r="B1" s="113" t="str">
        <f>'封面'!$M26&amp;"年5月记事录"</f>
        <v>2014年5月记事录</v>
      </c>
      <c r="C1" s="220"/>
      <c r="D1" s="101"/>
      <c r="E1" s="221">
        <f>'备忘录 '!C55</f>
        <v>41760</v>
      </c>
      <c r="F1" s="101"/>
      <c r="G1" s="101"/>
      <c r="H1" s="33"/>
      <c r="I1" s="33"/>
      <c r="J1" s="33"/>
      <c r="K1" s="33"/>
      <c r="L1" s="33"/>
      <c r="M1" s="33"/>
      <c r="N1" s="33"/>
      <c r="O1" s="33"/>
      <c r="P1" s="33"/>
      <c r="Q1" s="33"/>
    </row>
    <row r="2" spans="1:11" ht="15" thickTop="1">
      <c r="A2" s="101"/>
      <c r="B2" s="149"/>
      <c r="C2" s="150"/>
      <c r="D2" s="149"/>
      <c r="E2" s="151"/>
      <c r="F2" s="101"/>
      <c r="G2" s="101"/>
      <c r="H2" s="33"/>
      <c r="I2" s="33"/>
      <c r="J2" s="33"/>
      <c r="K2" s="33"/>
    </row>
    <row r="3" spans="1:11" ht="14.25" customHeight="1">
      <c r="A3" s="101"/>
      <c r="B3" s="445">
        <f>'备忘录 '!C55</f>
        <v>41760</v>
      </c>
      <c r="C3" s="446" t="str">
        <f>CHOOSE(WEEKDAY(B3,2),"星期一","星期二","星期三","星期四","星期五","星期六","星期日")</f>
        <v>星期四</v>
      </c>
      <c r="D3" s="152"/>
      <c r="E3" s="153"/>
      <c r="F3" s="101"/>
      <c r="G3" s="101"/>
      <c r="H3" s="33"/>
      <c r="I3" s="33"/>
      <c r="J3" s="33"/>
      <c r="K3" s="33"/>
    </row>
    <row r="4" spans="1:11" ht="14.25" customHeight="1">
      <c r="A4" s="101"/>
      <c r="B4" s="445"/>
      <c r="C4" s="447"/>
      <c r="D4" s="154"/>
      <c r="E4" s="155"/>
      <c r="F4" s="101"/>
      <c r="G4" s="101"/>
      <c r="H4" s="33"/>
      <c r="I4" s="33"/>
      <c r="J4" s="33"/>
      <c r="K4" s="33"/>
    </row>
    <row r="5" spans="1:11" ht="14.25">
      <c r="A5" s="101"/>
      <c r="B5" s="448"/>
      <c r="C5" s="448"/>
      <c r="D5" s="156"/>
      <c r="E5" s="157"/>
      <c r="F5" s="101"/>
      <c r="G5" s="101"/>
      <c r="H5" s="33"/>
      <c r="I5" s="33"/>
      <c r="J5" s="33"/>
      <c r="K5" s="33"/>
    </row>
    <row r="6" spans="1:11" ht="14.25">
      <c r="A6" s="101"/>
      <c r="B6" s="448"/>
      <c r="C6" s="448"/>
      <c r="D6" s="156"/>
      <c r="E6" s="155"/>
      <c r="F6" s="101"/>
      <c r="G6" s="101"/>
      <c r="H6" s="33"/>
      <c r="I6" s="33"/>
      <c r="J6" s="33"/>
      <c r="K6" s="33"/>
    </row>
    <row r="7" spans="1:11" ht="14.25">
      <c r="A7" s="101"/>
      <c r="B7" s="448"/>
      <c r="C7" s="448"/>
      <c r="D7" s="156"/>
      <c r="E7" s="155"/>
      <c r="F7" s="101"/>
      <c r="G7" s="101"/>
      <c r="H7" s="33"/>
      <c r="I7" s="33"/>
      <c r="J7" s="33"/>
      <c r="K7" s="33"/>
    </row>
    <row r="8" spans="1:11" ht="14.25">
      <c r="A8" s="101"/>
      <c r="B8" s="448"/>
      <c r="C8" s="448"/>
      <c r="D8" s="156"/>
      <c r="E8" s="155"/>
      <c r="F8" s="101"/>
      <c r="G8" s="101"/>
      <c r="H8" s="33"/>
      <c r="I8" s="33"/>
      <c r="J8" s="33"/>
      <c r="K8" s="33"/>
    </row>
    <row r="9" spans="1:11" ht="14.25">
      <c r="A9" s="101"/>
      <c r="B9" s="448"/>
      <c r="C9" s="448"/>
      <c r="D9" s="156"/>
      <c r="E9" s="155"/>
      <c r="F9" s="101"/>
      <c r="G9" s="101"/>
      <c r="H9" s="33"/>
      <c r="I9" s="33"/>
      <c r="J9" s="33"/>
      <c r="K9" s="33"/>
    </row>
    <row r="10" spans="1:11" ht="15" thickBot="1">
      <c r="A10" s="101"/>
      <c r="B10" s="449"/>
      <c r="C10" s="449"/>
      <c r="D10" s="158"/>
      <c r="E10" s="159"/>
      <c r="F10" s="101"/>
      <c r="G10" s="101"/>
      <c r="H10" s="33"/>
      <c r="I10" s="33"/>
      <c r="J10" s="33"/>
      <c r="K10" s="33"/>
    </row>
    <row r="11" spans="1:11" ht="14.25">
      <c r="A11" s="101"/>
      <c r="B11" s="118"/>
      <c r="C11" s="119"/>
      <c r="D11" s="160"/>
      <c r="E11" s="161"/>
      <c r="F11" s="101"/>
      <c r="G11" s="101"/>
      <c r="H11" s="33"/>
      <c r="I11" s="33"/>
      <c r="J11" s="33"/>
      <c r="K11" s="33"/>
    </row>
    <row r="12" spans="1:11" ht="14.25" customHeight="1">
      <c r="A12" s="101"/>
      <c r="B12" s="425">
        <f>B3+1</f>
        <v>41761</v>
      </c>
      <c r="C12" s="426" t="str">
        <f>CHOOSE(WEEKDAY(B12,2),"星期一","星期二","星期三","星期四","星期五","星期六","星期日")</f>
        <v>星期五</v>
      </c>
      <c r="D12" s="162"/>
      <c r="E12" s="163"/>
      <c r="F12" s="101"/>
      <c r="G12" s="101"/>
      <c r="H12" s="33"/>
      <c r="I12" s="33"/>
      <c r="J12" s="33"/>
      <c r="K12" s="33"/>
    </row>
    <row r="13" spans="1:11" ht="14.25" customHeight="1">
      <c r="A13" s="101"/>
      <c r="B13" s="425"/>
      <c r="C13" s="427"/>
      <c r="D13" s="164"/>
      <c r="E13" s="165"/>
      <c r="F13" s="101"/>
      <c r="G13" s="101"/>
      <c r="H13" s="33"/>
      <c r="I13" s="33"/>
      <c r="J13" s="33"/>
      <c r="K13" s="33"/>
    </row>
    <row r="14" spans="1:11" ht="14.25">
      <c r="A14" s="101"/>
      <c r="B14" s="422"/>
      <c r="C14" s="422"/>
      <c r="D14" s="166"/>
      <c r="E14" s="167"/>
      <c r="F14" s="101"/>
      <c r="G14" s="101"/>
      <c r="H14" s="33"/>
      <c r="I14" s="33"/>
      <c r="J14" s="33"/>
      <c r="K14" s="33"/>
    </row>
    <row r="15" spans="1:11" ht="14.25">
      <c r="A15" s="101"/>
      <c r="B15" s="422"/>
      <c r="C15" s="422"/>
      <c r="D15" s="166"/>
      <c r="E15" s="165"/>
      <c r="F15" s="101"/>
      <c r="G15" s="101"/>
      <c r="H15" s="33"/>
      <c r="I15" s="33"/>
      <c r="J15" s="33"/>
      <c r="K15" s="33"/>
    </row>
    <row r="16" spans="1:11" ht="14.25">
      <c r="A16" s="101"/>
      <c r="B16" s="422"/>
      <c r="C16" s="422"/>
      <c r="D16" s="166"/>
      <c r="E16" s="165"/>
      <c r="F16" s="101"/>
      <c r="G16" s="101"/>
      <c r="H16" s="33"/>
      <c r="I16" s="33"/>
      <c r="J16" s="33"/>
      <c r="K16" s="33"/>
    </row>
    <row r="17" spans="1:11" ht="14.25">
      <c r="A17" s="101"/>
      <c r="B17" s="422"/>
      <c r="C17" s="422"/>
      <c r="D17" s="166"/>
      <c r="E17" s="165"/>
      <c r="F17" s="101"/>
      <c r="G17" s="101"/>
      <c r="H17" s="33"/>
      <c r="I17" s="33"/>
      <c r="J17" s="33"/>
      <c r="K17" s="33"/>
    </row>
    <row r="18" spans="1:11" ht="14.25">
      <c r="A18" s="101"/>
      <c r="B18" s="422"/>
      <c r="C18" s="422"/>
      <c r="D18" s="166"/>
      <c r="E18" s="165"/>
      <c r="F18" s="101"/>
      <c r="G18" s="101"/>
      <c r="H18" s="33"/>
      <c r="I18" s="33"/>
      <c r="J18" s="33"/>
      <c r="K18" s="33"/>
    </row>
    <row r="19" spans="1:11" ht="15" thickBot="1">
      <c r="A19" s="101"/>
      <c r="B19" s="431"/>
      <c r="C19" s="431"/>
      <c r="D19" s="168"/>
      <c r="E19" s="169"/>
      <c r="F19" s="101"/>
      <c r="G19" s="101"/>
      <c r="H19" s="33"/>
      <c r="I19" s="33"/>
      <c r="J19" s="33"/>
      <c r="K19" s="33"/>
    </row>
    <row r="20" spans="1:11" ht="14.25">
      <c r="A20" s="101"/>
      <c r="B20" s="129"/>
      <c r="C20" s="130"/>
      <c r="D20" s="170"/>
      <c r="E20" s="171"/>
      <c r="F20" s="101"/>
      <c r="G20" s="101"/>
      <c r="H20" s="33"/>
      <c r="I20" s="33"/>
      <c r="J20" s="33"/>
      <c r="K20" s="33"/>
    </row>
    <row r="21" spans="1:11" ht="14.25" customHeight="1">
      <c r="A21" s="101"/>
      <c r="B21" s="445">
        <f>B12+1</f>
        <v>41762</v>
      </c>
      <c r="C21" s="446" t="str">
        <f>CHOOSE(WEEKDAY(B21,2),"星期一","星期二","星期三","星期四","星期五","星期六","星期日")</f>
        <v>星期六</v>
      </c>
      <c r="D21" s="152"/>
      <c r="E21" s="384"/>
      <c r="F21" s="101"/>
      <c r="G21" s="101"/>
      <c r="H21" s="33"/>
      <c r="I21" s="33"/>
      <c r="J21" s="33"/>
      <c r="K21" s="33"/>
    </row>
    <row r="22" spans="1:11" ht="14.25" customHeight="1">
      <c r="A22" s="101"/>
      <c r="B22" s="445"/>
      <c r="C22" s="447"/>
      <c r="D22" s="154"/>
      <c r="E22" s="384"/>
      <c r="F22" s="101"/>
      <c r="G22" s="101"/>
      <c r="H22" s="33"/>
      <c r="I22" s="33"/>
      <c r="J22" s="33"/>
      <c r="K22" s="33"/>
    </row>
    <row r="23" spans="1:11" ht="14.25">
      <c r="A23" s="101"/>
      <c r="B23" s="456"/>
      <c r="C23" s="456"/>
      <c r="D23" s="156"/>
      <c r="E23" s="157"/>
      <c r="F23" s="101"/>
      <c r="G23" s="101"/>
      <c r="H23" s="33"/>
      <c r="I23" s="33"/>
      <c r="J23" s="33"/>
      <c r="K23" s="33"/>
    </row>
    <row r="24" spans="1:11" ht="14.25">
      <c r="A24" s="101"/>
      <c r="B24" s="456"/>
      <c r="C24" s="456"/>
      <c r="D24" s="156"/>
      <c r="E24" s="155"/>
      <c r="F24" s="101"/>
      <c r="G24" s="101"/>
      <c r="H24" s="33"/>
      <c r="I24" s="33"/>
      <c r="J24" s="33"/>
      <c r="K24" s="33"/>
    </row>
    <row r="25" spans="1:11" ht="14.25">
      <c r="A25" s="101"/>
      <c r="B25" s="448"/>
      <c r="C25" s="448"/>
      <c r="D25" s="156"/>
      <c r="E25" s="155"/>
      <c r="F25" s="101"/>
      <c r="G25" s="101"/>
      <c r="H25" s="33"/>
      <c r="I25" s="33"/>
      <c r="J25" s="33"/>
      <c r="K25" s="33"/>
    </row>
    <row r="26" spans="1:11" ht="14.25">
      <c r="A26" s="101"/>
      <c r="B26" s="448"/>
      <c r="C26" s="448"/>
      <c r="D26" s="156"/>
      <c r="E26" s="155"/>
      <c r="F26" s="101"/>
      <c r="G26" s="101"/>
      <c r="H26" s="33"/>
      <c r="I26" s="33"/>
      <c r="J26" s="33"/>
      <c r="K26" s="33"/>
    </row>
    <row r="27" spans="1:11" ht="14.25">
      <c r="A27" s="101"/>
      <c r="B27" s="448"/>
      <c r="C27" s="448"/>
      <c r="D27" s="156"/>
      <c r="E27" s="155"/>
      <c r="F27" s="101"/>
      <c r="G27" s="101"/>
      <c r="H27" s="33"/>
      <c r="I27" s="33"/>
      <c r="J27" s="33"/>
      <c r="K27" s="33"/>
    </row>
    <row r="28" spans="1:11" ht="15" thickBot="1">
      <c r="A28" s="101"/>
      <c r="B28" s="449"/>
      <c r="C28" s="449"/>
      <c r="D28" s="158"/>
      <c r="E28" s="159"/>
      <c r="F28" s="101"/>
      <c r="G28" s="101"/>
      <c r="H28" s="33"/>
      <c r="I28" s="33"/>
      <c r="J28" s="33"/>
      <c r="K28" s="33"/>
    </row>
    <row r="29" spans="1:11" ht="14.25">
      <c r="A29" s="101"/>
      <c r="B29" s="118"/>
      <c r="C29" s="119"/>
      <c r="D29" s="160"/>
      <c r="E29" s="161"/>
      <c r="F29" s="101"/>
      <c r="G29" s="101"/>
      <c r="H29" s="33"/>
      <c r="I29" s="33"/>
      <c r="J29" s="33"/>
      <c r="K29" s="33"/>
    </row>
    <row r="30" spans="1:11" ht="14.25" customHeight="1">
      <c r="A30" s="101"/>
      <c r="B30" s="425">
        <f>B21+1</f>
        <v>41763</v>
      </c>
      <c r="C30" s="426" t="str">
        <f>CHOOSE(WEEKDAY(B30,2),"星期一","星期二","星期三","星期四","星期五","星期六","星期日")</f>
        <v>星期日</v>
      </c>
      <c r="D30" s="162"/>
      <c r="E30" s="163"/>
      <c r="F30" s="101"/>
      <c r="G30" s="101"/>
      <c r="H30" s="33"/>
      <c r="I30" s="33"/>
      <c r="J30" s="33"/>
      <c r="K30" s="33"/>
    </row>
    <row r="31" spans="1:11" ht="14.25" customHeight="1">
      <c r="A31" s="101"/>
      <c r="B31" s="425"/>
      <c r="C31" s="427"/>
      <c r="D31" s="164"/>
      <c r="E31" s="165"/>
      <c r="F31" s="101"/>
      <c r="G31" s="101"/>
      <c r="H31" s="33"/>
      <c r="I31" s="33"/>
      <c r="J31" s="33"/>
      <c r="K31" s="33"/>
    </row>
    <row r="32" spans="1:11" ht="14.25">
      <c r="A32" s="101"/>
      <c r="B32" s="422"/>
      <c r="C32" s="422"/>
      <c r="D32" s="166"/>
      <c r="E32" s="167"/>
      <c r="F32" s="101"/>
      <c r="G32" s="101"/>
      <c r="H32" s="33"/>
      <c r="I32" s="33"/>
      <c r="J32" s="33"/>
      <c r="K32" s="33"/>
    </row>
    <row r="33" spans="1:11" ht="14.25">
      <c r="A33" s="101"/>
      <c r="B33" s="422"/>
      <c r="C33" s="422"/>
      <c r="D33" s="166"/>
      <c r="E33" s="165"/>
      <c r="F33" s="101"/>
      <c r="G33" s="101"/>
      <c r="H33" s="33"/>
      <c r="I33" s="33"/>
      <c r="J33" s="33"/>
      <c r="K33" s="33"/>
    </row>
    <row r="34" spans="1:11" ht="14.25">
      <c r="A34" s="101"/>
      <c r="B34" s="422"/>
      <c r="C34" s="422"/>
      <c r="D34" s="166"/>
      <c r="E34" s="165"/>
      <c r="F34" s="101"/>
      <c r="G34" s="101"/>
      <c r="H34" s="33"/>
      <c r="I34" s="33"/>
      <c r="J34" s="33"/>
      <c r="K34" s="33"/>
    </row>
    <row r="35" spans="1:11" ht="14.25">
      <c r="A35" s="101"/>
      <c r="B35" s="422"/>
      <c r="C35" s="422"/>
      <c r="D35" s="166"/>
      <c r="E35" s="165"/>
      <c r="F35" s="101"/>
      <c r="G35" s="101"/>
      <c r="H35" s="33"/>
      <c r="I35" s="33"/>
      <c r="J35" s="33"/>
      <c r="K35" s="33"/>
    </row>
    <row r="36" spans="1:11" ht="14.25">
      <c r="A36" s="101"/>
      <c r="B36" s="422"/>
      <c r="C36" s="422"/>
      <c r="D36" s="166"/>
      <c r="E36" s="165"/>
      <c r="F36" s="101"/>
      <c r="G36" s="101"/>
      <c r="H36" s="33"/>
      <c r="I36" s="33"/>
      <c r="J36" s="33"/>
      <c r="K36" s="33"/>
    </row>
    <row r="37" spans="1:11" ht="15" thickBot="1">
      <c r="A37" s="101"/>
      <c r="B37" s="431"/>
      <c r="C37" s="431"/>
      <c r="D37" s="168"/>
      <c r="E37" s="169"/>
      <c r="F37" s="101"/>
      <c r="G37" s="101"/>
      <c r="H37" s="33"/>
      <c r="I37" s="33"/>
      <c r="J37" s="33"/>
      <c r="K37" s="33"/>
    </row>
    <row r="38" spans="1:11" ht="14.25">
      <c r="A38" s="101"/>
      <c r="B38" s="129"/>
      <c r="C38" s="130"/>
      <c r="D38" s="170"/>
      <c r="E38" s="171"/>
      <c r="F38" s="101"/>
      <c r="G38" s="101"/>
      <c r="H38" s="33"/>
      <c r="I38" s="33"/>
      <c r="J38" s="33"/>
      <c r="K38" s="33"/>
    </row>
    <row r="39" spans="1:11" ht="14.25" customHeight="1">
      <c r="A39" s="101"/>
      <c r="B39" s="445">
        <f>B30+1</f>
        <v>41764</v>
      </c>
      <c r="C39" s="446" t="str">
        <f>CHOOSE(WEEKDAY(B39,2),"星期一","星期二","星期三","星期四","星期五","星期六","星期日")</f>
        <v>星期一</v>
      </c>
      <c r="D39" s="152"/>
      <c r="E39" s="153"/>
      <c r="F39" s="101"/>
      <c r="G39" s="101"/>
      <c r="H39" s="33"/>
      <c r="I39" s="33"/>
      <c r="J39" s="33"/>
      <c r="K39" s="33"/>
    </row>
    <row r="40" spans="1:11" ht="14.25" customHeight="1">
      <c r="A40" s="101"/>
      <c r="B40" s="445"/>
      <c r="C40" s="447"/>
      <c r="D40" s="154"/>
      <c r="E40" s="155"/>
      <c r="F40" s="101"/>
      <c r="G40" s="101"/>
      <c r="H40" s="33"/>
      <c r="I40" s="33"/>
      <c r="J40" s="33"/>
      <c r="K40" s="33"/>
    </row>
    <row r="41" spans="1:11" ht="14.25">
      <c r="A41" s="101"/>
      <c r="B41" s="448"/>
      <c r="C41" s="448"/>
      <c r="D41" s="156"/>
      <c r="E41" s="157"/>
      <c r="F41" s="101"/>
      <c r="G41" s="101"/>
      <c r="H41" s="33"/>
      <c r="I41" s="33"/>
      <c r="J41" s="33"/>
      <c r="K41" s="33"/>
    </row>
    <row r="42" spans="1:11" ht="14.25">
      <c r="A42" s="101"/>
      <c r="B42" s="448"/>
      <c r="C42" s="448"/>
      <c r="D42" s="156"/>
      <c r="E42" s="155"/>
      <c r="F42" s="101"/>
      <c r="G42" s="101"/>
      <c r="H42" s="33"/>
      <c r="I42" s="33"/>
      <c r="J42" s="33"/>
      <c r="K42" s="33"/>
    </row>
    <row r="43" spans="1:11" ht="14.25">
      <c r="A43" s="101"/>
      <c r="B43" s="448"/>
      <c r="C43" s="448"/>
      <c r="D43" s="156"/>
      <c r="E43" s="155"/>
      <c r="F43" s="101"/>
      <c r="G43" s="101"/>
      <c r="H43" s="33"/>
      <c r="I43" s="33"/>
      <c r="J43" s="33"/>
      <c r="K43" s="33"/>
    </row>
    <row r="44" spans="1:11" ht="14.25">
      <c r="A44" s="101"/>
      <c r="B44" s="448"/>
      <c r="C44" s="448"/>
      <c r="D44" s="156"/>
      <c r="E44" s="155"/>
      <c r="F44" s="101"/>
      <c r="G44" s="101"/>
      <c r="H44" s="33"/>
      <c r="I44" s="33"/>
      <c r="J44" s="33"/>
      <c r="K44" s="33"/>
    </row>
    <row r="45" spans="1:11" ht="14.25">
      <c r="A45" s="101"/>
      <c r="B45" s="448"/>
      <c r="C45" s="448"/>
      <c r="D45" s="156"/>
      <c r="E45" s="155"/>
      <c r="F45" s="101"/>
      <c r="G45" s="101"/>
      <c r="H45" s="33"/>
      <c r="I45" s="33"/>
      <c r="J45" s="33"/>
      <c r="K45" s="33"/>
    </row>
    <row r="46" spans="1:11" ht="15" thickBot="1">
      <c r="A46" s="101"/>
      <c r="B46" s="449"/>
      <c r="C46" s="449"/>
      <c r="D46" s="158"/>
      <c r="E46" s="159"/>
      <c r="F46" s="101"/>
      <c r="G46" s="101"/>
      <c r="H46" s="33"/>
      <c r="I46" s="33"/>
      <c r="J46" s="33"/>
      <c r="K46" s="33"/>
    </row>
    <row r="47" spans="1:11" ht="14.25">
      <c r="A47" s="101"/>
      <c r="B47" s="172"/>
      <c r="C47" s="173"/>
      <c r="D47" s="160"/>
      <c r="E47" s="161"/>
      <c r="F47" s="101"/>
      <c r="G47" s="101"/>
      <c r="H47" s="33"/>
      <c r="I47" s="33"/>
      <c r="J47" s="33"/>
      <c r="K47" s="33"/>
    </row>
    <row r="48" spans="1:11" ht="14.25" customHeight="1">
      <c r="A48" s="101"/>
      <c r="B48" s="425">
        <f>B39+1</f>
        <v>41765</v>
      </c>
      <c r="C48" s="426" t="str">
        <f>CHOOSE(WEEKDAY(B48,2),"星期一","星期二","星期三","星期四","星期五","星期六","星期日")</f>
        <v>星期二</v>
      </c>
      <c r="D48" s="162"/>
      <c r="E48" s="163"/>
      <c r="F48" s="101"/>
      <c r="G48" s="101"/>
      <c r="H48" s="33"/>
      <c r="I48" s="33"/>
      <c r="J48" s="33"/>
      <c r="K48" s="33"/>
    </row>
    <row r="49" spans="1:11" ht="14.25" customHeight="1">
      <c r="A49" s="101"/>
      <c r="B49" s="425"/>
      <c r="C49" s="427"/>
      <c r="D49" s="164"/>
      <c r="E49" s="165"/>
      <c r="F49" s="101"/>
      <c r="G49" s="101"/>
      <c r="H49" s="33"/>
      <c r="I49" s="33"/>
      <c r="J49" s="33"/>
      <c r="K49" s="33"/>
    </row>
    <row r="50" spans="1:11" ht="14.25">
      <c r="A50" s="101"/>
      <c r="B50" s="422"/>
      <c r="C50" s="422"/>
      <c r="D50" s="166"/>
      <c r="E50" s="167"/>
      <c r="F50" s="101"/>
      <c r="G50" s="101"/>
      <c r="H50" s="33"/>
      <c r="I50" s="33"/>
      <c r="J50" s="33"/>
      <c r="K50" s="33"/>
    </row>
    <row r="51" spans="1:11" ht="14.25">
      <c r="A51" s="101"/>
      <c r="B51" s="422"/>
      <c r="C51" s="422"/>
      <c r="D51" s="166"/>
      <c r="E51" s="165"/>
      <c r="F51" s="101"/>
      <c r="G51" s="101"/>
      <c r="H51" s="33"/>
      <c r="I51" s="33"/>
      <c r="J51" s="33"/>
      <c r="K51" s="33"/>
    </row>
    <row r="52" spans="1:11" ht="14.25">
      <c r="A52" s="101"/>
      <c r="B52" s="422"/>
      <c r="C52" s="422"/>
      <c r="D52" s="166"/>
      <c r="E52" s="165"/>
      <c r="F52" s="101"/>
      <c r="G52" s="101"/>
      <c r="H52" s="33"/>
      <c r="I52" s="33"/>
      <c r="J52" s="33"/>
      <c r="K52" s="33"/>
    </row>
    <row r="53" spans="1:11" ht="14.25">
      <c r="A53" s="101"/>
      <c r="B53" s="422"/>
      <c r="C53" s="422"/>
      <c r="D53" s="166"/>
      <c r="E53" s="165"/>
      <c r="F53" s="101"/>
      <c r="G53" s="101"/>
      <c r="H53" s="33"/>
      <c r="I53" s="33"/>
      <c r="J53" s="33"/>
      <c r="K53" s="33"/>
    </row>
    <row r="54" spans="1:11" ht="14.25">
      <c r="A54" s="101"/>
      <c r="B54" s="422"/>
      <c r="C54" s="422"/>
      <c r="D54" s="166"/>
      <c r="E54" s="165"/>
      <c r="F54" s="101"/>
      <c r="G54" s="101"/>
      <c r="H54" s="33"/>
      <c r="I54" s="33"/>
      <c r="J54" s="33"/>
      <c r="K54" s="33"/>
    </row>
    <row r="55" spans="1:11" ht="15" thickBot="1">
      <c r="A55" s="101"/>
      <c r="B55" s="431"/>
      <c r="C55" s="431"/>
      <c r="D55" s="168"/>
      <c r="E55" s="169"/>
      <c r="F55" s="101"/>
      <c r="G55" s="101"/>
      <c r="H55" s="33"/>
      <c r="I55" s="33"/>
      <c r="J55" s="33"/>
      <c r="K55" s="33"/>
    </row>
    <row r="56" spans="1:11" ht="14.25">
      <c r="A56" s="101"/>
      <c r="B56" s="129"/>
      <c r="C56" s="130"/>
      <c r="D56" s="170"/>
      <c r="E56" s="171"/>
      <c r="F56" s="101"/>
      <c r="G56" s="101"/>
      <c r="H56" s="33"/>
      <c r="I56" s="33"/>
      <c r="J56" s="33"/>
      <c r="K56" s="33"/>
    </row>
    <row r="57" spans="1:11" ht="14.25" customHeight="1">
      <c r="A57" s="101"/>
      <c r="B57" s="445">
        <f>B48+1</f>
        <v>41766</v>
      </c>
      <c r="C57" s="446" t="str">
        <f>CHOOSE(WEEKDAY(B57,2),"星期一","星期二","星期三","星期四","星期五","星期六","星期日")</f>
        <v>星期三</v>
      </c>
      <c r="D57" s="152"/>
      <c r="E57" s="153"/>
      <c r="F57" s="101"/>
      <c r="G57" s="101"/>
      <c r="H57" s="33"/>
      <c r="I57" s="33"/>
      <c r="J57" s="33"/>
      <c r="K57" s="33"/>
    </row>
    <row r="58" spans="1:11" ht="14.25" customHeight="1">
      <c r="A58" s="101"/>
      <c r="B58" s="445"/>
      <c r="C58" s="447"/>
      <c r="D58" s="154"/>
      <c r="E58" s="155"/>
      <c r="F58" s="101"/>
      <c r="G58" s="101"/>
      <c r="H58" s="33"/>
      <c r="I58" s="33"/>
      <c r="J58" s="33"/>
      <c r="K58" s="33"/>
    </row>
    <row r="59" spans="1:11" ht="14.25">
      <c r="A59" s="101"/>
      <c r="B59" s="448"/>
      <c r="C59" s="448"/>
      <c r="D59" s="156"/>
      <c r="E59" s="157"/>
      <c r="F59" s="101"/>
      <c r="G59" s="101"/>
      <c r="H59" s="33"/>
      <c r="I59" s="33"/>
      <c r="J59" s="33"/>
      <c r="K59" s="33"/>
    </row>
    <row r="60" spans="1:11" ht="14.25">
      <c r="A60" s="101"/>
      <c r="B60" s="448"/>
      <c r="C60" s="448"/>
      <c r="D60" s="156"/>
      <c r="E60" s="155"/>
      <c r="F60" s="101"/>
      <c r="G60" s="101"/>
      <c r="H60" s="33"/>
      <c r="I60" s="33"/>
      <c r="J60" s="33"/>
      <c r="K60" s="33"/>
    </row>
    <row r="61" spans="1:11" ht="14.25">
      <c r="A61" s="101"/>
      <c r="B61" s="448"/>
      <c r="C61" s="448"/>
      <c r="D61" s="156"/>
      <c r="E61" s="155"/>
      <c r="F61" s="101"/>
      <c r="G61" s="101"/>
      <c r="H61" s="33"/>
      <c r="I61" s="33"/>
      <c r="J61" s="33"/>
      <c r="K61" s="33"/>
    </row>
    <row r="62" spans="1:11" ht="14.25">
      <c r="A62" s="101"/>
      <c r="B62" s="448"/>
      <c r="C62" s="448"/>
      <c r="D62" s="156"/>
      <c r="E62" s="155"/>
      <c r="F62" s="101"/>
      <c r="G62" s="101"/>
      <c r="H62" s="33"/>
      <c r="I62" s="33"/>
      <c r="J62" s="33"/>
      <c r="K62" s="33"/>
    </row>
    <row r="63" spans="1:11" ht="14.25">
      <c r="A63" s="101"/>
      <c r="B63" s="448"/>
      <c r="C63" s="448"/>
      <c r="D63" s="156"/>
      <c r="E63" s="155"/>
      <c r="F63" s="101"/>
      <c r="G63" s="101"/>
      <c r="H63" s="33"/>
      <c r="I63" s="33"/>
      <c r="J63" s="33"/>
      <c r="K63" s="33"/>
    </row>
    <row r="64" spans="1:11" ht="15" thickBot="1">
      <c r="A64" s="101"/>
      <c r="B64" s="449"/>
      <c r="C64" s="449"/>
      <c r="D64" s="158"/>
      <c r="E64" s="159"/>
      <c r="F64" s="101"/>
      <c r="G64" s="101"/>
      <c r="H64" s="33"/>
      <c r="I64" s="33"/>
      <c r="J64" s="33"/>
      <c r="K64" s="33"/>
    </row>
    <row r="65" spans="1:11" ht="14.25">
      <c r="A65" s="101"/>
      <c r="B65" s="118"/>
      <c r="C65" s="119"/>
      <c r="D65" s="160"/>
      <c r="E65" s="161"/>
      <c r="F65" s="101"/>
      <c r="G65" s="101"/>
      <c r="H65" s="33"/>
      <c r="I65" s="33"/>
      <c r="J65" s="33"/>
      <c r="K65" s="33"/>
    </row>
    <row r="66" spans="1:11" ht="14.25" customHeight="1">
      <c r="A66" s="101"/>
      <c r="B66" s="425">
        <f>B57+1</f>
        <v>41767</v>
      </c>
      <c r="C66" s="426" t="str">
        <f>CHOOSE(WEEKDAY(B66,2),"星期一","星期二","星期三","星期四","星期五","星期六","星期日")</f>
        <v>星期四</v>
      </c>
      <c r="D66" s="162"/>
      <c r="E66" s="163"/>
      <c r="F66" s="101"/>
      <c r="G66" s="101"/>
      <c r="H66" s="33"/>
      <c r="I66" s="33"/>
      <c r="J66" s="33"/>
      <c r="K66" s="33"/>
    </row>
    <row r="67" spans="1:11" ht="14.25" customHeight="1">
      <c r="A67" s="101"/>
      <c r="B67" s="425"/>
      <c r="C67" s="427"/>
      <c r="D67" s="164"/>
      <c r="E67" s="165"/>
      <c r="F67" s="101"/>
      <c r="G67" s="101"/>
      <c r="H67" s="33"/>
      <c r="I67" s="33"/>
      <c r="J67" s="33"/>
      <c r="K67" s="33"/>
    </row>
    <row r="68" spans="1:11" ht="14.25">
      <c r="A68" s="101"/>
      <c r="B68" s="422"/>
      <c r="C68" s="422"/>
      <c r="D68" s="166"/>
      <c r="E68" s="167"/>
      <c r="F68" s="101"/>
      <c r="G68" s="101"/>
      <c r="H68" s="33"/>
      <c r="I68" s="33"/>
      <c r="J68" s="33"/>
      <c r="K68" s="33"/>
    </row>
    <row r="69" spans="1:11" ht="14.25">
      <c r="A69" s="101"/>
      <c r="B69" s="422"/>
      <c r="C69" s="422"/>
      <c r="D69" s="166"/>
      <c r="E69" s="165"/>
      <c r="F69" s="101"/>
      <c r="G69" s="101"/>
      <c r="H69" s="33"/>
      <c r="I69" s="33"/>
      <c r="J69" s="33"/>
      <c r="K69" s="33"/>
    </row>
    <row r="70" spans="1:11" ht="14.25">
      <c r="A70" s="101"/>
      <c r="B70" s="422"/>
      <c r="C70" s="422"/>
      <c r="D70" s="166"/>
      <c r="E70" s="165"/>
      <c r="F70" s="101"/>
      <c r="G70" s="101"/>
      <c r="H70" s="33"/>
      <c r="I70" s="33"/>
      <c r="J70" s="33"/>
      <c r="K70" s="33"/>
    </row>
    <row r="71" spans="1:11" ht="14.25">
      <c r="A71" s="101"/>
      <c r="B71" s="422"/>
      <c r="C71" s="422"/>
      <c r="D71" s="166"/>
      <c r="E71" s="165"/>
      <c r="F71" s="101"/>
      <c r="G71" s="101"/>
      <c r="H71" s="33"/>
      <c r="I71" s="33"/>
      <c r="J71" s="33"/>
      <c r="K71" s="33"/>
    </row>
    <row r="72" spans="1:11" ht="14.25">
      <c r="A72" s="101"/>
      <c r="B72" s="422"/>
      <c r="C72" s="422"/>
      <c r="D72" s="166"/>
      <c r="E72" s="165"/>
      <c r="F72" s="101"/>
      <c r="G72" s="101"/>
      <c r="H72" s="33"/>
      <c r="I72" s="33"/>
      <c r="J72" s="33"/>
      <c r="K72" s="33"/>
    </row>
    <row r="73" spans="1:11" ht="15" thickBot="1">
      <c r="A73" s="101"/>
      <c r="B73" s="431"/>
      <c r="C73" s="431"/>
      <c r="D73" s="168"/>
      <c r="E73" s="169"/>
      <c r="F73" s="101"/>
      <c r="G73" s="101"/>
      <c r="H73" s="33"/>
      <c r="I73" s="33"/>
      <c r="J73" s="33"/>
      <c r="K73" s="33"/>
    </row>
    <row r="74" spans="1:11" ht="14.25">
      <c r="A74" s="101"/>
      <c r="B74" s="129"/>
      <c r="C74" s="130"/>
      <c r="D74" s="170"/>
      <c r="E74" s="171"/>
      <c r="F74" s="101"/>
      <c r="G74" s="101"/>
      <c r="H74" s="33"/>
      <c r="I74" s="33"/>
      <c r="J74" s="33"/>
      <c r="K74" s="33"/>
    </row>
    <row r="75" spans="1:11" ht="14.25" customHeight="1">
      <c r="A75" s="101"/>
      <c r="B75" s="445">
        <f>B66+1</f>
        <v>41768</v>
      </c>
      <c r="C75" s="446" t="str">
        <f>CHOOSE(WEEKDAY(B75,2),"星期一","星期二","星期三","星期四","星期五","星期六","星期日")</f>
        <v>星期五</v>
      </c>
      <c r="D75" s="152"/>
      <c r="E75" s="153"/>
      <c r="F75" s="101"/>
      <c r="G75" s="101"/>
      <c r="H75" s="33"/>
      <c r="I75" s="33"/>
      <c r="J75" s="33"/>
      <c r="K75" s="33"/>
    </row>
    <row r="76" spans="1:11" ht="14.25" customHeight="1">
      <c r="A76" s="101"/>
      <c r="B76" s="445"/>
      <c r="C76" s="447"/>
      <c r="D76" s="154"/>
      <c r="E76" s="155"/>
      <c r="F76" s="101"/>
      <c r="G76" s="101"/>
      <c r="H76" s="33"/>
      <c r="I76" s="33"/>
      <c r="J76" s="33"/>
      <c r="K76" s="33"/>
    </row>
    <row r="77" spans="1:11" ht="14.25">
      <c r="A77" s="101"/>
      <c r="B77" s="448"/>
      <c r="C77" s="448"/>
      <c r="D77" s="156"/>
      <c r="E77" s="157"/>
      <c r="F77" s="101"/>
      <c r="G77" s="101"/>
      <c r="H77" s="33"/>
      <c r="I77" s="33"/>
      <c r="J77" s="33"/>
      <c r="K77" s="33"/>
    </row>
    <row r="78" spans="1:11" ht="14.25">
      <c r="A78" s="101"/>
      <c r="B78" s="448"/>
      <c r="C78" s="448"/>
      <c r="D78" s="156"/>
      <c r="E78" s="155"/>
      <c r="F78" s="101"/>
      <c r="G78" s="101"/>
      <c r="H78" s="33"/>
      <c r="I78" s="33"/>
      <c r="J78" s="33"/>
      <c r="K78" s="33"/>
    </row>
    <row r="79" spans="1:11" ht="14.25">
      <c r="A79" s="101"/>
      <c r="B79" s="448"/>
      <c r="C79" s="448"/>
      <c r="D79" s="156"/>
      <c r="E79" s="155"/>
      <c r="F79" s="101"/>
      <c r="G79" s="101"/>
      <c r="H79" s="33"/>
      <c r="I79" s="33"/>
      <c r="J79" s="33"/>
      <c r="K79" s="33"/>
    </row>
    <row r="80" spans="1:11" ht="14.25">
      <c r="A80" s="101"/>
      <c r="B80" s="448"/>
      <c r="C80" s="448"/>
      <c r="D80" s="156"/>
      <c r="E80" s="155"/>
      <c r="F80" s="101"/>
      <c r="G80" s="101"/>
      <c r="H80" s="33"/>
      <c r="I80" s="33"/>
      <c r="J80" s="33"/>
      <c r="K80" s="33"/>
    </row>
    <row r="81" spans="1:11" ht="14.25">
      <c r="A81" s="101"/>
      <c r="B81" s="448"/>
      <c r="C81" s="448"/>
      <c r="D81" s="156"/>
      <c r="E81" s="155"/>
      <c r="F81" s="101"/>
      <c r="G81" s="101"/>
      <c r="H81" s="33"/>
      <c r="I81" s="33"/>
      <c r="J81" s="33"/>
      <c r="K81" s="33"/>
    </row>
    <row r="82" spans="1:11" ht="15" thickBot="1">
      <c r="A82" s="101"/>
      <c r="B82" s="449"/>
      <c r="C82" s="449"/>
      <c r="D82" s="158"/>
      <c r="E82" s="159"/>
      <c r="F82" s="101"/>
      <c r="G82" s="101"/>
      <c r="H82" s="33"/>
      <c r="I82" s="33"/>
      <c r="J82" s="33"/>
      <c r="K82" s="33"/>
    </row>
    <row r="83" spans="1:11" ht="14.25">
      <c r="A83" s="101"/>
      <c r="B83" s="118"/>
      <c r="C83" s="119"/>
      <c r="D83" s="160"/>
      <c r="E83" s="161"/>
      <c r="F83" s="101"/>
      <c r="G83" s="101"/>
      <c r="H83" s="33"/>
      <c r="I83" s="33"/>
      <c r="J83" s="33"/>
      <c r="K83" s="33"/>
    </row>
    <row r="84" spans="1:11" ht="14.25" customHeight="1">
      <c r="A84" s="101"/>
      <c r="B84" s="425">
        <f>B75+1</f>
        <v>41769</v>
      </c>
      <c r="C84" s="426" t="str">
        <f>CHOOSE(WEEKDAY(B84,2),"星期一","星期二","星期三","星期四","星期五","星期六","星期日")</f>
        <v>星期六</v>
      </c>
      <c r="D84" s="174"/>
      <c r="E84" s="163"/>
      <c r="F84" s="101"/>
      <c r="G84" s="101"/>
      <c r="H84" s="33"/>
      <c r="I84" s="33"/>
      <c r="J84" s="33"/>
      <c r="K84" s="33"/>
    </row>
    <row r="85" spans="1:11" ht="14.25" customHeight="1">
      <c r="A85" s="101"/>
      <c r="B85" s="425"/>
      <c r="C85" s="427"/>
      <c r="D85" s="175"/>
      <c r="E85" s="165"/>
      <c r="F85" s="101"/>
      <c r="G85" s="101"/>
      <c r="H85" s="33"/>
      <c r="I85" s="33"/>
      <c r="J85" s="33"/>
      <c r="K85" s="33"/>
    </row>
    <row r="86" spans="1:11" ht="14.25">
      <c r="A86" s="101"/>
      <c r="B86" s="422"/>
      <c r="C86" s="422"/>
      <c r="D86" s="166"/>
      <c r="E86" s="167"/>
      <c r="F86" s="101"/>
      <c r="G86" s="101"/>
      <c r="H86" s="33"/>
      <c r="I86" s="33"/>
      <c r="J86" s="33"/>
      <c r="K86" s="33"/>
    </row>
    <row r="87" spans="1:11" ht="14.25">
      <c r="A87" s="101"/>
      <c r="B87" s="422"/>
      <c r="C87" s="422"/>
      <c r="D87" s="166"/>
      <c r="E87" s="165"/>
      <c r="F87" s="101"/>
      <c r="G87" s="101"/>
      <c r="H87" s="33"/>
      <c r="I87" s="33"/>
      <c r="J87" s="33"/>
      <c r="K87" s="33"/>
    </row>
    <row r="88" spans="1:11" ht="14.25">
      <c r="A88" s="101"/>
      <c r="B88" s="422"/>
      <c r="C88" s="422"/>
      <c r="D88" s="166"/>
      <c r="E88" s="165"/>
      <c r="F88" s="101"/>
      <c r="G88" s="101"/>
      <c r="H88" s="33"/>
      <c r="I88" s="33"/>
      <c r="J88" s="33"/>
      <c r="K88" s="33"/>
    </row>
    <row r="89" spans="1:11" ht="14.25">
      <c r="A89" s="101"/>
      <c r="B89" s="422"/>
      <c r="C89" s="422"/>
      <c r="D89" s="166"/>
      <c r="E89" s="165"/>
      <c r="F89" s="101"/>
      <c r="G89" s="101"/>
      <c r="H89" s="33"/>
      <c r="I89" s="33"/>
      <c r="J89" s="33"/>
      <c r="K89" s="33"/>
    </row>
    <row r="90" spans="1:11" ht="14.25">
      <c r="A90" s="101"/>
      <c r="B90" s="422"/>
      <c r="C90" s="422"/>
      <c r="D90" s="166"/>
      <c r="E90" s="165"/>
      <c r="F90" s="101"/>
      <c r="G90" s="101"/>
      <c r="H90" s="33"/>
      <c r="I90" s="33"/>
      <c r="J90" s="33"/>
      <c r="K90" s="33"/>
    </row>
    <row r="91" spans="1:11" ht="15" thickBot="1">
      <c r="A91" s="101"/>
      <c r="B91" s="431"/>
      <c r="C91" s="431"/>
      <c r="D91" s="168"/>
      <c r="E91" s="169"/>
      <c r="F91" s="101"/>
      <c r="G91" s="101"/>
      <c r="H91" s="33"/>
      <c r="I91" s="33"/>
      <c r="J91" s="33"/>
      <c r="K91" s="33"/>
    </row>
    <row r="92" spans="1:11" ht="14.25">
      <c r="A92" s="101"/>
      <c r="B92" s="129"/>
      <c r="C92" s="130"/>
      <c r="D92" s="170"/>
      <c r="E92" s="171"/>
      <c r="F92" s="101"/>
      <c r="G92" s="101"/>
      <c r="H92" s="33"/>
      <c r="I92" s="33"/>
      <c r="J92" s="33"/>
      <c r="K92" s="33"/>
    </row>
    <row r="93" spans="1:11" ht="14.25" customHeight="1">
      <c r="A93" s="101"/>
      <c r="B93" s="445">
        <f>B84+1</f>
        <v>41770</v>
      </c>
      <c r="C93" s="446" t="str">
        <f>CHOOSE(WEEKDAY(B93,2),"星期一","星期二","星期三","星期四","星期五","星期六","星期日")</f>
        <v>星期日</v>
      </c>
      <c r="D93" s="152"/>
      <c r="E93" s="153"/>
      <c r="F93" s="101"/>
      <c r="G93" s="101"/>
      <c r="H93" s="33"/>
      <c r="I93" s="33"/>
      <c r="J93" s="33"/>
      <c r="K93" s="33"/>
    </row>
    <row r="94" spans="1:11" ht="14.25" customHeight="1">
      <c r="A94" s="101"/>
      <c r="B94" s="445"/>
      <c r="C94" s="447"/>
      <c r="D94" s="154"/>
      <c r="E94" s="155"/>
      <c r="F94" s="101"/>
      <c r="G94" s="101"/>
      <c r="H94" s="33"/>
      <c r="I94" s="33"/>
      <c r="J94" s="33"/>
      <c r="K94" s="33"/>
    </row>
    <row r="95" spans="1:11" ht="14.25">
      <c r="A95" s="101"/>
      <c r="B95" s="448"/>
      <c r="C95" s="448"/>
      <c r="D95" s="156"/>
      <c r="E95" s="157"/>
      <c r="F95" s="101"/>
      <c r="G95" s="101"/>
      <c r="H95" s="33"/>
      <c r="I95" s="33"/>
      <c r="J95" s="33"/>
      <c r="K95" s="33"/>
    </row>
    <row r="96" spans="1:11" ht="14.25">
      <c r="A96" s="101"/>
      <c r="B96" s="448"/>
      <c r="C96" s="448"/>
      <c r="D96" s="156"/>
      <c r="E96" s="155"/>
      <c r="F96" s="101"/>
      <c r="G96" s="101"/>
      <c r="H96" s="33"/>
      <c r="I96" s="33"/>
      <c r="J96" s="33"/>
      <c r="K96" s="33"/>
    </row>
    <row r="97" spans="1:11" ht="14.25">
      <c r="A97" s="101"/>
      <c r="B97" s="448"/>
      <c r="C97" s="448"/>
      <c r="D97" s="156"/>
      <c r="E97" s="155"/>
      <c r="F97" s="101"/>
      <c r="G97" s="101"/>
      <c r="H97" s="33"/>
      <c r="I97" s="33"/>
      <c r="J97" s="33"/>
      <c r="K97" s="33"/>
    </row>
    <row r="98" spans="1:11" ht="14.25">
      <c r="A98" s="101"/>
      <c r="B98" s="448"/>
      <c r="C98" s="448"/>
      <c r="D98" s="156"/>
      <c r="E98" s="155"/>
      <c r="F98" s="101"/>
      <c r="G98" s="101"/>
      <c r="H98" s="33"/>
      <c r="I98" s="33"/>
      <c r="J98" s="33"/>
      <c r="K98" s="33"/>
    </row>
    <row r="99" spans="1:11" ht="14.25">
      <c r="A99" s="101"/>
      <c r="B99" s="448"/>
      <c r="C99" s="448"/>
      <c r="D99" s="156"/>
      <c r="E99" s="155"/>
      <c r="F99" s="101"/>
      <c r="G99" s="101"/>
      <c r="H99" s="33"/>
      <c r="I99" s="33"/>
      <c r="J99" s="33"/>
      <c r="K99" s="33"/>
    </row>
    <row r="100" spans="1:11" ht="15" thickBot="1">
      <c r="A100" s="101"/>
      <c r="B100" s="449"/>
      <c r="C100" s="449"/>
      <c r="D100" s="158"/>
      <c r="E100" s="159"/>
      <c r="F100" s="101"/>
      <c r="G100" s="101"/>
      <c r="H100" s="33"/>
      <c r="I100" s="33"/>
      <c r="J100" s="33"/>
      <c r="K100" s="33"/>
    </row>
    <row r="101" spans="1:11" ht="14.25">
      <c r="A101" s="101"/>
      <c r="B101" s="118"/>
      <c r="C101" s="119"/>
      <c r="D101" s="160"/>
      <c r="E101" s="161"/>
      <c r="F101" s="101"/>
      <c r="G101" s="101"/>
      <c r="H101" s="33"/>
      <c r="I101" s="33"/>
      <c r="J101" s="33"/>
      <c r="K101" s="33"/>
    </row>
    <row r="102" spans="1:11" ht="14.25" customHeight="1">
      <c r="A102" s="101"/>
      <c r="B102" s="425">
        <f>B93+1</f>
        <v>41771</v>
      </c>
      <c r="C102" s="426" t="str">
        <f>CHOOSE(WEEKDAY(B102,2),"星期一","星期二","星期三","星期四","星期五","星期六","星期日")</f>
        <v>星期一</v>
      </c>
      <c r="D102" s="162"/>
      <c r="E102" s="163"/>
      <c r="F102" s="101"/>
      <c r="G102" s="101"/>
      <c r="H102" s="33"/>
      <c r="I102" s="33"/>
      <c r="J102" s="33"/>
      <c r="K102" s="33"/>
    </row>
    <row r="103" spans="1:11" ht="14.25" customHeight="1">
      <c r="A103" s="101"/>
      <c r="B103" s="425"/>
      <c r="C103" s="427"/>
      <c r="D103" s="164"/>
      <c r="E103" s="165"/>
      <c r="F103" s="101"/>
      <c r="G103" s="101"/>
      <c r="H103" s="33"/>
      <c r="I103" s="33"/>
      <c r="J103" s="33"/>
      <c r="K103" s="33"/>
    </row>
    <row r="104" spans="1:11" ht="14.25">
      <c r="A104" s="101"/>
      <c r="B104" s="422"/>
      <c r="C104" s="422"/>
      <c r="D104" s="166"/>
      <c r="E104" s="167"/>
      <c r="F104" s="101"/>
      <c r="G104" s="101"/>
      <c r="H104" s="33"/>
      <c r="I104" s="33"/>
      <c r="J104" s="33"/>
      <c r="K104" s="33"/>
    </row>
    <row r="105" spans="1:11" ht="14.25">
      <c r="A105" s="101"/>
      <c r="B105" s="422"/>
      <c r="C105" s="422"/>
      <c r="D105" s="166"/>
      <c r="E105" s="165"/>
      <c r="F105" s="101"/>
      <c r="G105" s="101"/>
      <c r="H105" s="33"/>
      <c r="I105" s="33"/>
      <c r="J105" s="33"/>
      <c r="K105" s="33"/>
    </row>
    <row r="106" spans="1:11" ht="14.25">
      <c r="A106" s="101"/>
      <c r="B106" s="422"/>
      <c r="C106" s="422"/>
      <c r="D106" s="166"/>
      <c r="E106" s="165"/>
      <c r="F106" s="101"/>
      <c r="G106" s="101"/>
      <c r="H106" s="33"/>
      <c r="I106" s="33"/>
      <c r="J106" s="33"/>
      <c r="K106" s="33"/>
    </row>
    <row r="107" spans="1:11" ht="14.25">
      <c r="A107" s="101"/>
      <c r="B107" s="422"/>
      <c r="C107" s="422"/>
      <c r="D107" s="166"/>
      <c r="E107" s="165"/>
      <c r="F107" s="101"/>
      <c r="G107" s="101"/>
      <c r="H107" s="33"/>
      <c r="I107" s="33"/>
      <c r="J107" s="33"/>
      <c r="K107" s="33"/>
    </row>
    <row r="108" spans="1:11" ht="14.25">
      <c r="A108" s="101"/>
      <c r="B108" s="422"/>
      <c r="C108" s="422"/>
      <c r="D108" s="166"/>
      <c r="E108" s="165"/>
      <c r="F108" s="101"/>
      <c r="G108" s="101"/>
      <c r="H108" s="33"/>
      <c r="I108" s="33"/>
      <c r="J108" s="33"/>
      <c r="K108" s="33"/>
    </row>
    <row r="109" spans="1:11" ht="15" thickBot="1">
      <c r="A109" s="101"/>
      <c r="B109" s="431"/>
      <c r="C109" s="431"/>
      <c r="D109" s="168"/>
      <c r="E109" s="169"/>
      <c r="F109" s="101"/>
      <c r="G109" s="101"/>
      <c r="H109" s="33"/>
      <c r="I109" s="33"/>
      <c r="J109" s="33"/>
      <c r="K109" s="33"/>
    </row>
    <row r="110" spans="1:11" ht="14.25">
      <c r="A110" s="101"/>
      <c r="B110" s="129"/>
      <c r="C110" s="130"/>
      <c r="D110" s="170"/>
      <c r="E110" s="171"/>
      <c r="F110" s="101"/>
      <c r="G110" s="101"/>
      <c r="H110" s="33"/>
      <c r="I110" s="33"/>
      <c r="J110" s="33"/>
      <c r="K110" s="33"/>
    </row>
    <row r="111" spans="1:11" ht="14.25" customHeight="1">
      <c r="A111" s="101"/>
      <c r="B111" s="445">
        <f>B102+1</f>
        <v>41772</v>
      </c>
      <c r="C111" s="446" t="str">
        <f>CHOOSE(WEEKDAY(B111,2),"星期一","星期二","星期三","星期四","星期五","星期六","星期日")</f>
        <v>星期二</v>
      </c>
      <c r="D111" s="152"/>
      <c r="E111" s="153"/>
      <c r="F111" s="101"/>
      <c r="G111" s="101"/>
      <c r="H111" s="33"/>
      <c r="I111" s="33"/>
      <c r="J111" s="33"/>
      <c r="K111" s="33"/>
    </row>
    <row r="112" spans="1:11" ht="14.25" customHeight="1">
      <c r="A112" s="101"/>
      <c r="B112" s="445"/>
      <c r="C112" s="447"/>
      <c r="D112" s="154"/>
      <c r="E112" s="155"/>
      <c r="F112" s="101"/>
      <c r="G112" s="101"/>
      <c r="H112" s="33"/>
      <c r="I112" s="33"/>
      <c r="J112" s="33"/>
      <c r="K112" s="33"/>
    </row>
    <row r="113" spans="1:11" ht="14.25">
      <c r="A113" s="101"/>
      <c r="B113" s="448"/>
      <c r="C113" s="448"/>
      <c r="D113" s="156"/>
      <c r="E113" s="157"/>
      <c r="F113" s="101"/>
      <c r="G113" s="101"/>
      <c r="H113" s="33"/>
      <c r="I113" s="33"/>
      <c r="J113" s="33"/>
      <c r="K113" s="33"/>
    </row>
    <row r="114" spans="1:11" ht="14.25">
      <c r="A114" s="101"/>
      <c r="B114" s="448"/>
      <c r="C114" s="448"/>
      <c r="D114" s="156"/>
      <c r="E114" s="155"/>
      <c r="F114" s="101"/>
      <c r="G114" s="101"/>
      <c r="H114" s="33"/>
      <c r="I114" s="33"/>
      <c r="J114" s="33"/>
      <c r="K114" s="33"/>
    </row>
    <row r="115" spans="1:11" ht="14.25">
      <c r="A115" s="101"/>
      <c r="B115" s="448"/>
      <c r="C115" s="448"/>
      <c r="D115" s="156"/>
      <c r="E115" s="155"/>
      <c r="F115" s="101"/>
      <c r="G115" s="101"/>
      <c r="H115" s="33"/>
      <c r="I115" s="33"/>
      <c r="J115" s="33"/>
      <c r="K115" s="33"/>
    </row>
    <row r="116" spans="1:11" ht="14.25">
      <c r="A116" s="101"/>
      <c r="B116" s="448"/>
      <c r="C116" s="448"/>
      <c r="D116" s="156"/>
      <c r="E116" s="155"/>
      <c r="F116" s="101"/>
      <c r="G116" s="101"/>
      <c r="H116" s="33"/>
      <c r="I116" s="33"/>
      <c r="J116" s="33"/>
      <c r="K116" s="33"/>
    </row>
    <row r="117" spans="1:11" ht="14.25">
      <c r="A117" s="101"/>
      <c r="B117" s="448"/>
      <c r="C117" s="448"/>
      <c r="D117" s="156"/>
      <c r="E117" s="155"/>
      <c r="F117" s="101"/>
      <c r="G117" s="101"/>
      <c r="H117" s="33"/>
      <c r="I117" s="33"/>
      <c r="J117" s="33"/>
      <c r="K117" s="33"/>
    </row>
    <row r="118" spans="1:11" ht="15" thickBot="1">
      <c r="A118" s="101"/>
      <c r="B118" s="449"/>
      <c r="C118" s="449"/>
      <c r="D118" s="158"/>
      <c r="E118" s="159"/>
      <c r="F118" s="101"/>
      <c r="G118" s="101"/>
      <c r="H118" s="33"/>
      <c r="I118" s="33"/>
      <c r="J118" s="33"/>
      <c r="K118" s="33"/>
    </row>
    <row r="119" spans="1:11" ht="14.25">
      <c r="A119" s="101"/>
      <c r="B119" s="118"/>
      <c r="C119" s="119"/>
      <c r="D119" s="160"/>
      <c r="E119" s="161"/>
      <c r="F119" s="101"/>
      <c r="G119" s="101"/>
      <c r="H119" s="33"/>
      <c r="I119" s="33"/>
      <c r="J119" s="33"/>
      <c r="K119" s="33"/>
    </row>
    <row r="120" spans="1:11" ht="14.25" customHeight="1">
      <c r="A120" s="101"/>
      <c r="B120" s="425">
        <f>B111+1</f>
        <v>41773</v>
      </c>
      <c r="C120" s="426" t="str">
        <f>CHOOSE(WEEKDAY(B120,2),"星期一","星期二","星期三","星期四","星期五","星期六","星期日")</f>
        <v>星期三</v>
      </c>
      <c r="D120" s="162"/>
      <c r="E120" s="163"/>
      <c r="F120" s="101"/>
      <c r="G120" s="101"/>
      <c r="H120" s="33"/>
      <c r="I120" s="33"/>
      <c r="J120" s="33"/>
      <c r="K120" s="33"/>
    </row>
    <row r="121" spans="1:11" ht="14.25" customHeight="1">
      <c r="A121" s="101"/>
      <c r="B121" s="425"/>
      <c r="C121" s="427"/>
      <c r="D121" s="164"/>
      <c r="E121" s="165"/>
      <c r="F121" s="101"/>
      <c r="G121" s="101"/>
      <c r="H121" s="33"/>
      <c r="I121" s="33"/>
      <c r="J121" s="33"/>
      <c r="K121" s="33"/>
    </row>
    <row r="122" spans="1:11" ht="14.25">
      <c r="A122" s="101"/>
      <c r="B122" s="422"/>
      <c r="C122" s="422"/>
      <c r="D122" s="166"/>
      <c r="E122" s="167"/>
      <c r="F122" s="101"/>
      <c r="G122" s="101"/>
      <c r="H122" s="33"/>
      <c r="I122" s="33"/>
      <c r="J122" s="33"/>
      <c r="K122" s="33"/>
    </row>
    <row r="123" spans="1:11" ht="14.25">
      <c r="A123" s="101"/>
      <c r="B123" s="422"/>
      <c r="C123" s="422"/>
      <c r="D123" s="166"/>
      <c r="E123" s="165"/>
      <c r="F123" s="101"/>
      <c r="G123" s="101"/>
      <c r="H123" s="33"/>
      <c r="I123" s="33"/>
      <c r="J123" s="33"/>
      <c r="K123" s="33"/>
    </row>
    <row r="124" spans="1:11" ht="14.25">
      <c r="A124" s="101"/>
      <c r="B124" s="422"/>
      <c r="C124" s="422"/>
      <c r="D124" s="166"/>
      <c r="E124" s="165"/>
      <c r="F124" s="101"/>
      <c r="G124" s="101"/>
      <c r="H124" s="33"/>
      <c r="I124" s="33"/>
      <c r="J124" s="33"/>
      <c r="K124" s="33"/>
    </row>
    <row r="125" spans="1:11" ht="14.25">
      <c r="A125" s="101"/>
      <c r="B125" s="422"/>
      <c r="C125" s="422"/>
      <c r="D125" s="166"/>
      <c r="E125" s="165"/>
      <c r="F125" s="101"/>
      <c r="G125" s="101"/>
      <c r="H125" s="33"/>
      <c r="I125" s="33"/>
      <c r="J125" s="33"/>
      <c r="K125" s="33"/>
    </row>
    <row r="126" spans="1:11" ht="14.25">
      <c r="A126" s="101"/>
      <c r="B126" s="422"/>
      <c r="C126" s="422"/>
      <c r="D126" s="166"/>
      <c r="E126" s="165"/>
      <c r="F126" s="101"/>
      <c r="G126" s="101"/>
      <c r="H126" s="33"/>
      <c r="I126" s="33"/>
      <c r="J126" s="33"/>
      <c r="K126" s="33"/>
    </row>
    <row r="127" spans="1:11" ht="15" thickBot="1">
      <c r="A127" s="101"/>
      <c r="B127" s="431"/>
      <c r="C127" s="431"/>
      <c r="D127" s="168"/>
      <c r="E127" s="169"/>
      <c r="F127" s="101"/>
      <c r="G127" s="101"/>
      <c r="H127" s="33"/>
      <c r="I127" s="33"/>
      <c r="J127" s="33"/>
      <c r="K127" s="33"/>
    </row>
    <row r="128" spans="1:11" ht="14.25">
      <c r="A128" s="101"/>
      <c r="B128" s="129"/>
      <c r="C128" s="130"/>
      <c r="D128" s="170"/>
      <c r="E128" s="171"/>
      <c r="F128" s="101"/>
      <c r="G128" s="101"/>
      <c r="H128" s="33"/>
      <c r="I128" s="33"/>
      <c r="J128" s="33"/>
      <c r="K128" s="33"/>
    </row>
    <row r="129" spans="1:11" ht="14.25" customHeight="1">
      <c r="A129" s="101"/>
      <c r="B129" s="445">
        <f>B120+1</f>
        <v>41774</v>
      </c>
      <c r="C129" s="446" t="str">
        <f>CHOOSE(WEEKDAY(B129,2),"星期一","星期二","星期三","星期四","星期五","星期六","星期日")</f>
        <v>星期四</v>
      </c>
      <c r="D129" s="152"/>
      <c r="E129" s="153"/>
      <c r="F129" s="101"/>
      <c r="G129" s="101"/>
      <c r="H129" s="33"/>
      <c r="I129" s="33"/>
      <c r="J129" s="33"/>
      <c r="K129" s="33"/>
    </row>
    <row r="130" spans="1:11" ht="14.25" customHeight="1">
      <c r="A130" s="101"/>
      <c r="B130" s="445"/>
      <c r="C130" s="447"/>
      <c r="D130" s="154"/>
      <c r="E130" s="155"/>
      <c r="F130" s="101"/>
      <c r="G130" s="101"/>
      <c r="H130" s="33"/>
      <c r="I130" s="33"/>
      <c r="J130" s="33"/>
      <c r="K130" s="33"/>
    </row>
    <row r="131" spans="1:11" ht="14.25">
      <c r="A131" s="101"/>
      <c r="B131" s="448"/>
      <c r="C131" s="448"/>
      <c r="D131" s="156"/>
      <c r="E131" s="157"/>
      <c r="F131" s="101"/>
      <c r="G131" s="101"/>
      <c r="H131" s="33"/>
      <c r="I131" s="33"/>
      <c r="J131" s="33"/>
      <c r="K131" s="33"/>
    </row>
    <row r="132" spans="1:11" ht="14.25">
      <c r="A132" s="101"/>
      <c r="B132" s="448"/>
      <c r="C132" s="448"/>
      <c r="D132" s="156"/>
      <c r="E132" s="155"/>
      <c r="F132" s="101"/>
      <c r="G132" s="101"/>
      <c r="H132" s="33"/>
      <c r="I132" s="33"/>
      <c r="J132" s="33"/>
      <c r="K132" s="33"/>
    </row>
    <row r="133" spans="1:11" ht="14.25">
      <c r="A133" s="101"/>
      <c r="B133" s="448"/>
      <c r="C133" s="448"/>
      <c r="D133" s="156"/>
      <c r="E133" s="155"/>
      <c r="F133" s="101"/>
      <c r="G133" s="101"/>
      <c r="H133" s="33"/>
      <c r="I133" s="33"/>
      <c r="J133" s="33"/>
      <c r="K133" s="33"/>
    </row>
    <row r="134" spans="1:11" ht="14.25">
      <c r="A134" s="101"/>
      <c r="B134" s="448"/>
      <c r="C134" s="448"/>
      <c r="D134" s="156"/>
      <c r="E134" s="155"/>
      <c r="F134" s="101"/>
      <c r="G134" s="101"/>
      <c r="H134" s="33"/>
      <c r="I134" s="33"/>
      <c r="J134" s="33"/>
      <c r="K134" s="33"/>
    </row>
    <row r="135" spans="1:11" ht="14.25">
      <c r="A135" s="101"/>
      <c r="B135" s="448"/>
      <c r="C135" s="448"/>
      <c r="D135" s="156"/>
      <c r="E135" s="155"/>
      <c r="F135" s="101"/>
      <c r="G135" s="101"/>
      <c r="H135" s="33"/>
      <c r="I135" s="33"/>
      <c r="J135" s="33"/>
      <c r="K135" s="33"/>
    </row>
    <row r="136" spans="1:11" ht="15" thickBot="1">
      <c r="A136" s="101"/>
      <c r="B136" s="449"/>
      <c r="C136" s="449"/>
      <c r="D136" s="158"/>
      <c r="E136" s="159"/>
      <c r="F136" s="101"/>
      <c r="G136" s="101"/>
      <c r="H136" s="33"/>
      <c r="I136" s="33"/>
      <c r="J136" s="33"/>
      <c r="K136" s="33"/>
    </row>
    <row r="137" spans="1:11" ht="14.25">
      <c r="A137" s="101"/>
      <c r="B137" s="118"/>
      <c r="C137" s="119"/>
      <c r="D137" s="160"/>
      <c r="E137" s="161"/>
      <c r="F137" s="101"/>
      <c r="G137" s="101"/>
      <c r="H137" s="33"/>
      <c r="I137" s="33"/>
      <c r="J137" s="33"/>
      <c r="K137" s="33"/>
    </row>
    <row r="138" spans="1:11" ht="14.25" customHeight="1">
      <c r="A138" s="101"/>
      <c r="B138" s="425">
        <f>B129+1</f>
        <v>41775</v>
      </c>
      <c r="C138" s="426" t="str">
        <f>CHOOSE(WEEKDAY(B138,2),"星期一","星期二","星期三","星期四","星期五","星期六","星期日")</f>
        <v>星期五</v>
      </c>
      <c r="D138" s="162"/>
      <c r="E138" s="163"/>
      <c r="F138" s="101"/>
      <c r="G138" s="101"/>
      <c r="H138" s="33"/>
      <c r="I138" s="33"/>
      <c r="J138" s="33"/>
      <c r="K138" s="33"/>
    </row>
    <row r="139" spans="1:11" ht="14.25" customHeight="1">
      <c r="A139" s="101"/>
      <c r="B139" s="425"/>
      <c r="C139" s="427"/>
      <c r="D139" s="164"/>
      <c r="E139" s="165"/>
      <c r="F139" s="101"/>
      <c r="G139" s="101"/>
      <c r="H139" s="33"/>
      <c r="I139" s="33"/>
      <c r="J139" s="33"/>
      <c r="K139" s="33"/>
    </row>
    <row r="140" spans="1:11" ht="14.25">
      <c r="A140" s="101"/>
      <c r="B140" s="422"/>
      <c r="C140" s="422"/>
      <c r="D140" s="166"/>
      <c r="E140" s="167"/>
      <c r="F140" s="101"/>
      <c r="G140" s="101"/>
      <c r="H140" s="33"/>
      <c r="I140" s="33"/>
      <c r="J140" s="33"/>
      <c r="K140" s="33"/>
    </row>
    <row r="141" spans="1:11" ht="14.25">
      <c r="A141" s="101"/>
      <c r="B141" s="422"/>
      <c r="C141" s="422"/>
      <c r="D141" s="166"/>
      <c r="E141" s="165"/>
      <c r="F141" s="101"/>
      <c r="G141" s="101"/>
      <c r="H141" s="33"/>
      <c r="I141" s="33"/>
      <c r="J141" s="33"/>
      <c r="K141" s="33"/>
    </row>
    <row r="142" spans="1:11" ht="14.25">
      <c r="A142" s="101"/>
      <c r="B142" s="422"/>
      <c r="C142" s="422"/>
      <c r="D142" s="166"/>
      <c r="E142" s="165"/>
      <c r="F142" s="101"/>
      <c r="G142" s="101"/>
      <c r="H142" s="33"/>
      <c r="I142" s="33"/>
      <c r="J142" s="33"/>
      <c r="K142" s="33"/>
    </row>
    <row r="143" spans="1:11" ht="14.25">
      <c r="A143" s="101"/>
      <c r="B143" s="422"/>
      <c r="C143" s="422"/>
      <c r="D143" s="166"/>
      <c r="E143" s="165"/>
      <c r="F143" s="101"/>
      <c r="G143" s="101"/>
      <c r="H143" s="33"/>
      <c r="I143" s="33"/>
      <c r="J143" s="33"/>
      <c r="K143" s="33"/>
    </row>
    <row r="144" spans="1:11" ht="14.25">
      <c r="A144" s="101"/>
      <c r="B144" s="422"/>
      <c r="C144" s="422"/>
      <c r="D144" s="166"/>
      <c r="E144" s="165"/>
      <c r="F144" s="101"/>
      <c r="G144" s="101"/>
      <c r="H144" s="33"/>
      <c r="I144" s="33"/>
      <c r="J144" s="33"/>
      <c r="K144" s="33"/>
    </row>
    <row r="145" spans="1:11" ht="15" thickBot="1">
      <c r="A145" s="101"/>
      <c r="B145" s="431"/>
      <c r="C145" s="431"/>
      <c r="D145" s="168"/>
      <c r="E145" s="169"/>
      <c r="F145" s="101"/>
      <c r="G145" s="101"/>
      <c r="H145" s="33"/>
      <c r="I145" s="33"/>
      <c r="J145" s="33"/>
      <c r="K145" s="33"/>
    </row>
    <row r="146" spans="1:11" ht="14.25">
      <c r="A146" s="101"/>
      <c r="B146" s="129"/>
      <c r="C146" s="130"/>
      <c r="D146" s="170"/>
      <c r="E146" s="171"/>
      <c r="F146" s="101"/>
      <c r="G146" s="101"/>
      <c r="H146" s="33"/>
      <c r="I146" s="33"/>
      <c r="J146" s="33"/>
      <c r="K146" s="33"/>
    </row>
    <row r="147" spans="1:11" ht="14.25" customHeight="1">
      <c r="A147" s="101"/>
      <c r="B147" s="445">
        <f>B138+1</f>
        <v>41776</v>
      </c>
      <c r="C147" s="446" t="str">
        <f>CHOOSE(WEEKDAY(B147,2),"星期一","星期二","星期三","星期四","星期五","星期六","星期日")</f>
        <v>星期六</v>
      </c>
      <c r="D147" s="152"/>
      <c r="E147" s="153"/>
      <c r="F147" s="101"/>
      <c r="G147" s="101"/>
      <c r="H147" s="33"/>
      <c r="I147" s="33"/>
      <c r="J147" s="33"/>
      <c r="K147" s="33"/>
    </row>
    <row r="148" spans="1:11" ht="14.25" customHeight="1">
      <c r="A148" s="101"/>
      <c r="B148" s="445"/>
      <c r="C148" s="447"/>
      <c r="D148" s="154"/>
      <c r="E148" s="155"/>
      <c r="F148" s="101"/>
      <c r="G148" s="101"/>
      <c r="H148" s="33"/>
      <c r="I148" s="33"/>
      <c r="J148" s="33"/>
      <c r="K148" s="33"/>
    </row>
    <row r="149" spans="1:11" ht="14.25">
      <c r="A149" s="101"/>
      <c r="B149" s="448"/>
      <c r="C149" s="448"/>
      <c r="D149" s="156"/>
      <c r="E149" s="157"/>
      <c r="F149" s="101"/>
      <c r="G149" s="101"/>
      <c r="H149" s="33"/>
      <c r="I149" s="33"/>
      <c r="J149" s="33"/>
      <c r="K149" s="33"/>
    </row>
    <row r="150" spans="1:11" ht="14.25">
      <c r="A150" s="101"/>
      <c r="B150" s="448"/>
      <c r="C150" s="448"/>
      <c r="D150" s="156"/>
      <c r="E150" s="155"/>
      <c r="F150" s="101"/>
      <c r="G150" s="101"/>
      <c r="H150" s="33"/>
      <c r="I150" s="33"/>
      <c r="J150" s="33"/>
      <c r="K150" s="33"/>
    </row>
    <row r="151" spans="1:11" ht="14.25">
      <c r="A151" s="101"/>
      <c r="B151" s="448"/>
      <c r="C151" s="448"/>
      <c r="D151" s="156"/>
      <c r="E151" s="155"/>
      <c r="F151" s="101"/>
      <c r="G151" s="101"/>
      <c r="H151" s="33"/>
      <c r="I151" s="33"/>
      <c r="J151" s="33"/>
      <c r="K151" s="33"/>
    </row>
    <row r="152" spans="1:11" ht="14.25">
      <c r="A152" s="101"/>
      <c r="B152" s="448"/>
      <c r="C152" s="448"/>
      <c r="D152" s="156"/>
      <c r="E152" s="155"/>
      <c r="F152" s="101"/>
      <c r="G152" s="101"/>
      <c r="H152" s="33"/>
      <c r="I152" s="33"/>
      <c r="J152" s="33"/>
      <c r="K152" s="33"/>
    </row>
    <row r="153" spans="1:11" ht="14.25">
      <c r="A153" s="101"/>
      <c r="B153" s="448"/>
      <c r="C153" s="448"/>
      <c r="D153" s="156"/>
      <c r="E153" s="155"/>
      <c r="F153" s="101"/>
      <c r="G153" s="101"/>
      <c r="H153" s="33"/>
      <c r="I153" s="33"/>
      <c r="J153" s="33"/>
      <c r="K153" s="33"/>
    </row>
    <row r="154" spans="1:11" ht="15" thickBot="1">
      <c r="A154" s="101"/>
      <c r="B154" s="449"/>
      <c r="C154" s="449"/>
      <c r="D154" s="158"/>
      <c r="E154" s="159"/>
      <c r="F154" s="101"/>
      <c r="G154" s="101"/>
      <c r="H154" s="33"/>
      <c r="I154" s="33"/>
      <c r="J154" s="33"/>
      <c r="K154" s="33"/>
    </row>
    <row r="155" spans="1:11" ht="14.25">
      <c r="A155" s="101"/>
      <c r="B155" s="118"/>
      <c r="C155" s="119"/>
      <c r="D155" s="160"/>
      <c r="E155" s="161"/>
      <c r="F155" s="101"/>
      <c r="G155" s="101"/>
      <c r="H155" s="33"/>
      <c r="I155" s="33"/>
      <c r="J155" s="33"/>
      <c r="K155" s="33"/>
    </row>
    <row r="156" spans="1:11" ht="14.25" customHeight="1">
      <c r="A156" s="101"/>
      <c r="B156" s="425">
        <f>B147+1</f>
        <v>41777</v>
      </c>
      <c r="C156" s="426" t="str">
        <f>CHOOSE(WEEKDAY(B156,2),"星期一","星期二","星期三","星期四","星期五","星期六","星期日")</f>
        <v>星期日</v>
      </c>
      <c r="D156" s="162"/>
      <c r="E156" s="163"/>
      <c r="F156" s="101"/>
      <c r="G156" s="101"/>
      <c r="H156" s="33"/>
      <c r="I156" s="33"/>
      <c r="J156" s="33"/>
      <c r="K156" s="33"/>
    </row>
    <row r="157" spans="1:11" ht="14.25" customHeight="1">
      <c r="A157" s="101"/>
      <c r="B157" s="425"/>
      <c r="C157" s="427"/>
      <c r="D157" s="164"/>
      <c r="E157" s="165"/>
      <c r="F157" s="101"/>
      <c r="G157" s="101"/>
      <c r="H157" s="33"/>
      <c r="I157" s="33"/>
      <c r="J157" s="33"/>
      <c r="K157" s="33"/>
    </row>
    <row r="158" spans="1:11" ht="14.25">
      <c r="A158" s="101"/>
      <c r="B158" s="422"/>
      <c r="C158" s="422"/>
      <c r="D158" s="166"/>
      <c r="E158" s="167"/>
      <c r="F158" s="101"/>
      <c r="G158" s="101"/>
      <c r="H158" s="33"/>
      <c r="I158" s="33"/>
      <c r="J158" s="33"/>
      <c r="K158" s="33"/>
    </row>
    <row r="159" spans="1:11" ht="14.25">
      <c r="A159" s="101"/>
      <c r="B159" s="422"/>
      <c r="C159" s="422"/>
      <c r="D159" s="166"/>
      <c r="E159" s="165"/>
      <c r="F159" s="101"/>
      <c r="G159" s="101"/>
      <c r="H159" s="33"/>
      <c r="I159" s="33"/>
      <c r="J159" s="33"/>
      <c r="K159" s="33"/>
    </row>
    <row r="160" spans="1:11" ht="14.25">
      <c r="A160" s="101"/>
      <c r="B160" s="422"/>
      <c r="C160" s="422"/>
      <c r="D160" s="166"/>
      <c r="E160" s="165"/>
      <c r="F160" s="101"/>
      <c r="G160" s="101"/>
      <c r="H160" s="33"/>
      <c r="I160" s="33"/>
      <c r="J160" s="33"/>
      <c r="K160" s="33"/>
    </row>
    <row r="161" spans="1:11" ht="14.25">
      <c r="A161" s="101"/>
      <c r="B161" s="422"/>
      <c r="C161" s="422"/>
      <c r="D161" s="166"/>
      <c r="E161" s="165"/>
      <c r="F161" s="101"/>
      <c r="G161" s="101"/>
      <c r="H161" s="33"/>
      <c r="I161" s="33"/>
      <c r="J161" s="33"/>
      <c r="K161" s="33"/>
    </row>
    <row r="162" spans="1:11" ht="14.25">
      <c r="A162" s="101"/>
      <c r="B162" s="422"/>
      <c r="C162" s="422"/>
      <c r="D162" s="166"/>
      <c r="E162" s="165"/>
      <c r="F162" s="101"/>
      <c r="G162" s="101"/>
      <c r="H162" s="33"/>
      <c r="I162" s="33"/>
      <c r="J162" s="33"/>
      <c r="K162" s="33"/>
    </row>
    <row r="163" spans="1:11" ht="15" thickBot="1">
      <c r="A163" s="101"/>
      <c r="B163" s="431"/>
      <c r="C163" s="431"/>
      <c r="D163" s="168"/>
      <c r="E163" s="169"/>
      <c r="F163" s="101"/>
      <c r="G163" s="101"/>
      <c r="H163" s="33"/>
      <c r="I163" s="33"/>
      <c r="J163" s="33"/>
      <c r="K163" s="33"/>
    </row>
    <row r="164" spans="1:11" ht="14.25">
      <c r="A164" s="101"/>
      <c r="B164" s="129"/>
      <c r="C164" s="130"/>
      <c r="D164" s="170"/>
      <c r="E164" s="171"/>
      <c r="F164" s="101"/>
      <c r="G164" s="101"/>
      <c r="H164" s="33"/>
      <c r="I164" s="33"/>
      <c r="J164" s="33"/>
      <c r="K164" s="33"/>
    </row>
    <row r="165" spans="1:11" ht="14.25" customHeight="1">
      <c r="A165" s="101"/>
      <c r="B165" s="445">
        <f>B156+1</f>
        <v>41778</v>
      </c>
      <c r="C165" s="446" t="str">
        <f>CHOOSE(WEEKDAY(B165,2),"星期一","星期二","星期三","星期四","星期五","星期六","星期日")</f>
        <v>星期一</v>
      </c>
      <c r="D165" s="152"/>
      <c r="E165" s="153"/>
      <c r="F165" s="101"/>
      <c r="G165" s="101"/>
      <c r="H165" s="33"/>
      <c r="I165" s="33"/>
      <c r="J165" s="33"/>
      <c r="K165" s="33"/>
    </row>
    <row r="166" spans="1:11" ht="14.25" customHeight="1">
      <c r="A166" s="101"/>
      <c r="B166" s="445"/>
      <c r="C166" s="447"/>
      <c r="D166" s="154"/>
      <c r="E166" s="155"/>
      <c r="F166" s="101"/>
      <c r="G166" s="101"/>
      <c r="H166" s="33"/>
      <c r="I166" s="33"/>
      <c r="J166" s="33"/>
      <c r="K166" s="33"/>
    </row>
    <row r="167" spans="1:11" ht="14.25">
      <c r="A167" s="101"/>
      <c r="B167" s="448"/>
      <c r="C167" s="448"/>
      <c r="D167" s="156"/>
      <c r="E167" s="157"/>
      <c r="F167" s="101"/>
      <c r="G167" s="101"/>
      <c r="H167" s="33"/>
      <c r="I167" s="33"/>
      <c r="J167" s="33"/>
      <c r="K167" s="33"/>
    </row>
    <row r="168" spans="1:11" ht="14.25">
      <c r="A168" s="101"/>
      <c r="B168" s="448"/>
      <c r="C168" s="448"/>
      <c r="D168" s="156"/>
      <c r="E168" s="155"/>
      <c r="F168" s="101"/>
      <c r="G168" s="101"/>
      <c r="H168" s="33"/>
      <c r="I168" s="33"/>
      <c r="J168" s="33"/>
      <c r="K168" s="33"/>
    </row>
    <row r="169" spans="1:11" ht="14.25">
      <c r="A169" s="101"/>
      <c r="B169" s="448"/>
      <c r="C169" s="448"/>
      <c r="D169" s="156"/>
      <c r="E169" s="155"/>
      <c r="F169" s="101"/>
      <c r="G169" s="101"/>
      <c r="H169" s="33"/>
      <c r="I169" s="33"/>
      <c r="J169" s="33"/>
      <c r="K169" s="33"/>
    </row>
    <row r="170" spans="1:11" ht="14.25">
      <c r="A170" s="101"/>
      <c r="B170" s="448"/>
      <c r="C170" s="448"/>
      <c r="D170" s="156"/>
      <c r="E170" s="155"/>
      <c r="F170" s="101"/>
      <c r="G170" s="101"/>
      <c r="H170" s="33"/>
      <c r="I170" s="33"/>
      <c r="J170" s="33"/>
      <c r="K170" s="33"/>
    </row>
    <row r="171" spans="1:11" ht="14.25">
      <c r="A171" s="101"/>
      <c r="B171" s="448"/>
      <c r="C171" s="448"/>
      <c r="D171" s="156"/>
      <c r="E171" s="155"/>
      <c r="F171" s="101"/>
      <c r="G171" s="101"/>
      <c r="H171" s="33"/>
      <c r="I171" s="33"/>
      <c r="J171" s="33"/>
      <c r="K171" s="33"/>
    </row>
    <row r="172" spans="1:11" ht="15" thickBot="1">
      <c r="A172" s="101"/>
      <c r="B172" s="449"/>
      <c r="C172" s="449"/>
      <c r="D172" s="158"/>
      <c r="E172" s="159"/>
      <c r="F172" s="101"/>
      <c r="G172" s="101"/>
      <c r="H172" s="33"/>
      <c r="I172" s="33"/>
      <c r="J172" s="33"/>
      <c r="K172" s="33"/>
    </row>
    <row r="173" spans="1:11" ht="14.25">
      <c r="A173" s="101"/>
      <c r="B173" s="118"/>
      <c r="C173" s="119"/>
      <c r="D173" s="160"/>
      <c r="E173" s="161"/>
      <c r="F173" s="101"/>
      <c r="G173" s="101"/>
      <c r="H173" s="33"/>
      <c r="I173" s="33"/>
      <c r="J173" s="33"/>
      <c r="K173" s="33"/>
    </row>
    <row r="174" spans="1:11" ht="14.25" customHeight="1">
      <c r="A174" s="101"/>
      <c r="B174" s="425">
        <f>B165+1</f>
        <v>41779</v>
      </c>
      <c r="C174" s="426" t="str">
        <f>CHOOSE(WEEKDAY(B174,2),"星期一","星期二","星期三","星期四","星期五","星期六","星期日")</f>
        <v>星期二</v>
      </c>
      <c r="D174" s="162"/>
      <c r="E174" s="163"/>
      <c r="F174" s="101"/>
      <c r="G174" s="101"/>
      <c r="H174" s="33"/>
      <c r="I174" s="33"/>
      <c r="J174" s="33"/>
      <c r="K174" s="33"/>
    </row>
    <row r="175" spans="1:11" ht="14.25" customHeight="1">
      <c r="A175" s="101"/>
      <c r="B175" s="425"/>
      <c r="C175" s="427"/>
      <c r="D175" s="164"/>
      <c r="E175" s="165"/>
      <c r="F175" s="101"/>
      <c r="G175" s="101"/>
      <c r="H175" s="33"/>
      <c r="I175" s="33"/>
      <c r="J175" s="33"/>
      <c r="K175" s="33"/>
    </row>
    <row r="176" spans="1:11" ht="14.25">
      <c r="A176" s="101"/>
      <c r="B176" s="422"/>
      <c r="C176" s="422"/>
      <c r="D176" s="166"/>
      <c r="E176" s="167"/>
      <c r="F176" s="101"/>
      <c r="G176" s="101"/>
      <c r="H176" s="33"/>
      <c r="I176" s="33"/>
      <c r="J176" s="33"/>
      <c r="K176" s="33"/>
    </row>
    <row r="177" spans="1:11" ht="14.25">
      <c r="A177" s="101"/>
      <c r="B177" s="422"/>
      <c r="C177" s="422"/>
      <c r="D177" s="166"/>
      <c r="E177" s="165"/>
      <c r="F177" s="101"/>
      <c r="G177" s="101"/>
      <c r="H177" s="33"/>
      <c r="I177" s="33"/>
      <c r="J177" s="33"/>
      <c r="K177" s="33"/>
    </row>
    <row r="178" spans="1:11" ht="14.25">
      <c r="A178" s="101"/>
      <c r="B178" s="422"/>
      <c r="C178" s="422"/>
      <c r="D178" s="166"/>
      <c r="E178" s="165"/>
      <c r="F178" s="101"/>
      <c r="G178" s="101"/>
      <c r="H178" s="33"/>
      <c r="I178" s="33"/>
      <c r="J178" s="33"/>
      <c r="K178" s="33"/>
    </row>
    <row r="179" spans="1:11" ht="14.25">
      <c r="A179" s="101"/>
      <c r="B179" s="422"/>
      <c r="C179" s="422"/>
      <c r="D179" s="166"/>
      <c r="E179" s="165"/>
      <c r="F179" s="101"/>
      <c r="G179" s="101"/>
      <c r="H179" s="33"/>
      <c r="I179" s="33"/>
      <c r="J179" s="33"/>
      <c r="K179" s="33"/>
    </row>
    <row r="180" spans="1:11" ht="14.25">
      <c r="A180" s="101"/>
      <c r="B180" s="422"/>
      <c r="C180" s="422"/>
      <c r="D180" s="166"/>
      <c r="E180" s="165"/>
      <c r="F180" s="101"/>
      <c r="G180" s="101"/>
      <c r="H180" s="33"/>
      <c r="I180" s="33"/>
      <c r="J180" s="33"/>
      <c r="K180" s="33"/>
    </row>
    <row r="181" spans="1:11" ht="15" thickBot="1">
      <c r="A181" s="101"/>
      <c r="B181" s="431"/>
      <c r="C181" s="431"/>
      <c r="D181" s="168"/>
      <c r="E181" s="169"/>
      <c r="F181" s="101"/>
      <c r="G181" s="101"/>
      <c r="H181" s="33"/>
      <c r="I181" s="33"/>
      <c r="J181" s="33"/>
      <c r="K181" s="33"/>
    </row>
    <row r="182" spans="1:11" ht="14.25">
      <c r="A182" s="101"/>
      <c r="B182" s="129"/>
      <c r="C182" s="130"/>
      <c r="D182" s="170"/>
      <c r="E182" s="171"/>
      <c r="F182" s="101"/>
      <c r="G182" s="101"/>
      <c r="H182" s="33"/>
      <c r="I182" s="33"/>
      <c r="J182" s="33"/>
      <c r="K182" s="33"/>
    </row>
    <row r="183" spans="1:11" ht="14.25" customHeight="1">
      <c r="A183" s="101"/>
      <c r="B183" s="445">
        <f>B174+1</f>
        <v>41780</v>
      </c>
      <c r="C183" s="446" t="str">
        <f>CHOOSE(WEEKDAY(B183,2),"星期一","星期二","星期三","星期四","星期五","星期六","星期日")</f>
        <v>星期三</v>
      </c>
      <c r="D183" s="152"/>
      <c r="E183" s="153"/>
      <c r="F183" s="101"/>
      <c r="G183" s="101"/>
      <c r="H183" s="33"/>
      <c r="I183" s="33"/>
      <c r="J183" s="33"/>
      <c r="K183" s="33"/>
    </row>
    <row r="184" spans="1:11" ht="14.25" customHeight="1">
      <c r="A184" s="101"/>
      <c r="B184" s="445"/>
      <c r="C184" s="447"/>
      <c r="D184" s="154"/>
      <c r="E184" s="155"/>
      <c r="F184" s="101"/>
      <c r="G184" s="101"/>
      <c r="H184" s="33"/>
      <c r="I184" s="33"/>
      <c r="J184" s="33"/>
      <c r="K184" s="33"/>
    </row>
    <row r="185" spans="1:11" ht="14.25">
      <c r="A185" s="101"/>
      <c r="B185" s="448"/>
      <c r="C185" s="448"/>
      <c r="D185" s="156"/>
      <c r="E185" s="157"/>
      <c r="F185" s="101"/>
      <c r="G185" s="101"/>
      <c r="H185" s="33"/>
      <c r="I185" s="33"/>
      <c r="J185" s="33"/>
      <c r="K185" s="33"/>
    </row>
    <row r="186" spans="1:11" ht="14.25">
      <c r="A186" s="101"/>
      <c r="B186" s="448"/>
      <c r="C186" s="448"/>
      <c r="D186" s="156"/>
      <c r="E186" s="155"/>
      <c r="F186" s="101"/>
      <c r="G186" s="101"/>
      <c r="H186" s="33"/>
      <c r="I186" s="33"/>
      <c r="J186" s="33"/>
      <c r="K186" s="33"/>
    </row>
    <row r="187" spans="1:11" ht="14.25">
      <c r="A187" s="101"/>
      <c r="B187" s="448"/>
      <c r="C187" s="448"/>
      <c r="D187" s="156"/>
      <c r="E187" s="155"/>
      <c r="F187" s="101"/>
      <c r="G187" s="101"/>
      <c r="H187" s="33"/>
      <c r="I187" s="33"/>
      <c r="J187" s="33"/>
      <c r="K187" s="33"/>
    </row>
    <row r="188" spans="1:11" ht="14.25">
      <c r="A188" s="101"/>
      <c r="B188" s="448"/>
      <c r="C188" s="448"/>
      <c r="D188" s="156"/>
      <c r="E188" s="155"/>
      <c r="F188" s="101"/>
      <c r="G188" s="101"/>
      <c r="H188" s="33"/>
      <c r="I188" s="33"/>
      <c r="J188" s="33"/>
      <c r="K188" s="33"/>
    </row>
    <row r="189" spans="1:11" ht="14.25">
      <c r="A189" s="101"/>
      <c r="B189" s="448"/>
      <c r="C189" s="448"/>
      <c r="D189" s="156"/>
      <c r="E189" s="155"/>
      <c r="F189" s="101"/>
      <c r="G189" s="101"/>
      <c r="H189" s="33"/>
      <c r="I189" s="33"/>
      <c r="J189" s="33"/>
      <c r="K189" s="33"/>
    </row>
    <row r="190" spans="1:11" ht="15" thickBot="1">
      <c r="A190" s="101"/>
      <c r="B190" s="449"/>
      <c r="C190" s="449"/>
      <c r="D190" s="158"/>
      <c r="E190" s="159"/>
      <c r="F190" s="101"/>
      <c r="G190" s="101"/>
      <c r="H190" s="33"/>
      <c r="I190" s="33"/>
      <c r="J190" s="33"/>
      <c r="K190" s="33"/>
    </row>
    <row r="191" spans="1:11" ht="14.25">
      <c r="A191" s="101"/>
      <c r="B191" s="118"/>
      <c r="C191" s="119"/>
      <c r="D191" s="160"/>
      <c r="E191" s="161"/>
      <c r="F191" s="101"/>
      <c r="G191" s="101"/>
      <c r="H191" s="33"/>
      <c r="I191" s="33"/>
      <c r="J191" s="33"/>
      <c r="K191" s="33"/>
    </row>
    <row r="192" spans="1:11" ht="14.25" customHeight="1">
      <c r="A192" s="101"/>
      <c r="B192" s="425">
        <f>B183+1</f>
        <v>41781</v>
      </c>
      <c r="C192" s="426" t="str">
        <f>CHOOSE(WEEKDAY(B192,2),"星期一","星期二","星期三","星期四","星期五","星期六","星期日")</f>
        <v>星期四</v>
      </c>
      <c r="D192" s="162"/>
      <c r="E192" s="163"/>
      <c r="F192" s="101"/>
      <c r="G192" s="101"/>
      <c r="H192" s="33"/>
      <c r="I192" s="33"/>
      <c r="J192" s="33"/>
      <c r="K192" s="33"/>
    </row>
    <row r="193" spans="1:11" ht="14.25" customHeight="1">
      <c r="A193" s="101"/>
      <c r="B193" s="425"/>
      <c r="C193" s="427"/>
      <c r="D193" s="164"/>
      <c r="E193" s="165"/>
      <c r="F193" s="101"/>
      <c r="G193" s="101"/>
      <c r="H193" s="33"/>
      <c r="I193" s="33"/>
      <c r="J193" s="33"/>
      <c r="K193" s="33"/>
    </row>
    <row r="194" spans="1:11" ht="14.25">
      <c r="A194" s="101"/>
      <c r="B194" s="422"/>
      <c r="C194" s="422"/>
      <c r="D194" s="166"/>
      <c r="E194" s="167"/>
      <c r="F194" s="101"/>
      <c r="G194" s="101"/>
      <c r="H194" s="33"/>
      <c r="I194" s="33"/>
      <c r="J194" s="33"/>
      <c r="K194" s="33"/>
    </row>
    <row r="195" spans="1:11" ht="14.25">
      <c r="A195" s="101"/>
      <c r="B195" s="422"/>
      <c r="C195" s="422"/>
      <c r="D195" s="166"/>
      <c r="E195" s="165"/>
      <c r="F195" s="101"/>
      <c r="G195" s="101"/>
      <c r="H195" s="33"/>
      <c r="I195" s="33"/>
      <c r="J195" s="33"/>
      <c r="K195" s="33"/>
    </row>
    <row r="196" spans="1:11" ht="14.25">
      <c r="A196" s="101"/>
      <c r="B196" s="422"/>
      <c r="C196" s="422"/>
      <c r="D196" s="166"/>
      <c r="E196" s="165"/>
      <c r="F196" s="101"/>
      <c r="G196" s="101"/>
      <c r="H196" s="33"/>
      <c r="I196" s="33"/>
      <c r="J196" s="33"/>
      <c r="K196" s="33"/>
    </row>
    <row r="197" spans="1:11" ht="14.25">
      <c r="A197" s="101"/>
      <c r="B197" s="422"/>
      <c r="C197" s="422"/>
      <c r="D197" s="166"/>
      <c r="E197" s="165"/>
      <c r="F197" s="101"/>
      <c r="G197" s="101"/>
      <c r="H197" s="33"/>
      <c r="I197" s="33"/>
      <c r="J197" s="33"/>
      <c r="K197" s="33"/>
    </row>
    <row r="198" spans="1:11" ht="14.25">
      <c r="A198" s="101"/>
      <c r="B198" s="422"/>
      <c r="C198" s="422"/>
      <c r="D198" s="166"/>
      <c r="E198" s="165"/>
      <c r="F198" s="101"/>
      <c r="G198" s="101"/>
      <c r="H198" s="33"/>
      <c r="I198" s="33"/>
      <c r="J198" s="33"/>
      <c r="K198" s="33"/>
    </row>
    <row r="199" spans="1:11" ht="15" thickBot="1">
      <c r="A199" s="101"/>
      <c r="B199" s="431"/>
      <c r="C199" s="431"/>
      <c r="D199" s="168"/>
      <c r="E199" s="169"/>
      <c r="F199" s="101"/>
      <c r="G199" s="101"/>
      <c r="H199" s="33"/>
      <c r="I199" s="33"/>
      <c r="J199" s="33"/>
      <c r="K199" s="33"/>
    </row>
    <row r="200" spans="1:11" ht="14.25">
      <c r="A200" s="101"/>
      <c r="B200" s="129"/>
      <c r="C200" s="130"/>
      <c r="D200" s="170"/>
      <c r="E200" s="171"/>
      <c r="F200" s="101"/>
      <c r="G200" s="101"/>
      <c r="H200" s="33"/>
      <c r="I200" s="33"/>
      <c r="J200" s="33"/>
      <c r="K200" s="33"/>
    </row>
    <row r="201" spans="1:11" ht="14.25" customHeight="1">
      <c r="A201" s="101"/>
      <c r="B201" s="445">
        <f>B192+1</f>
        <v>41782</v>
      </c>
      <c r="C201" s="446" t="str">
        <f>CHOOSE(WEEKDAY(B201,2),"星期一","星期二","星期三","星期四","星期五","星期六","星期日")</f>
        <v>星期五</v>
      </c>
      <c r="D201" s="152"/>
      <c r="E201" s="153"/>
      <c r="F201" s="101"/>
      <c r="G201" s="101"/>
      <c r="H201" s="33"/>
      <c r="I201" s="33"/>
      <c r="J201" s="33"/>
      <c r="K201" s="33"/>
    </row>
    <row r="202" spans="1:11" ht="14.25" customHeight="1">
      <c r="A202" s="101"/>
      <c r="B202" s="445"/>
      <c r="C202" s="447"/>
      <c r="D202" s="154"/>
      <c r="E202" s="155"/>
      <c r="F202" s="101"/>
      <c r="G202" s="101"/>
      <c r="H202" s="33"/>
      <c r="I202" s="33"/>
      <c r="J202" s="33"/>
      <c r="K202" s="33"/>
    </row>
    <row r="203" spans="1:11" ht="14.25">
      <c r="A203" s="101"/>
      <c r="B203" s="448"/>
      <c r="C203" s="448"/>
      <c r="D203" s="156"/>
      <c r="E203" s="157"/>
      <c r="F203" s="101"/>
      <c r="G203" s="101"/>
      <c r="H203" s="33"/>
      <c r="I203" s="33"/>
      <c r="J203" s="33"/>
      <c r="K203" s="33"/>
    </row>
    <row r="204" spans="1:11" ht="14.25">
      <c r="A204" s="101"/>
      <c r="B204" s="448"/>
      <c r="C204" s="448"/>
      <c r="D204" s="156"/>
      <c r="E204" s="155"/>
      <c r="F204" s="101"/>
      <c r="G204" s="101"/>
      <c r="H204" s="33"/>
      <c r="I204" s="33"/>
      <c r="J204" s="33"/>
      <c r="K204" s="33"/>
    </row>
    <row r="205" spans="1:11" ht="14.25">
      <c r="A205" s="101"/>
      <c r="B205" s="448"/>
      <c r="C205" s="448"/>
      <c r="D205" s="156"/>
      <c r="E205" s="155"/>
      <c r="F205" s="101"/>
      <c r="G205" s="101"/>
      <c r="H205" s="33"/>
      <c r="I205" s="33"/>
      <c r="J205" s="33"/>
      <c r="K205" s="33"/>
    </row>
    <row r="206" spans="1:11" ht="14.25">
      <c r="A206" s="101"/>
      <c r="B206" s="448"/>
      <c r="C206" s="448"/>
      <c r="D206" s="156"/>
      <c r="E206" s="155"/>
      <c r="F206" s="101"/>
      <c r="G206" s="101"/>
      <c r="H206" s="33"/>
      <c r="I206" s="33"/>
      <c r="J206" s="33"/>
      <c r="K206" s="33"/>
    </row>
    <row r="207" spans="1:11" ht="14.25">
      <c r="A207" s="101"/>
      <c r="B207" s="448"/>
      <c r="C207" s="448"/>
      <c r="D207" s="156"/>
      <c r="E207" s="155"/>
      <c r="F207" s="101"/>
      <c r="G207" s="101"/>
      <c r="H207" s="33"/>
      <c r="I207" s="33"/>
      <c r="J207" s="33"/>
      <c r="K207" s="33"/>
    </row>
    <row r="208" spans="1:11" ht="15" thickBot="1">
      <c r="A208" s="101"/>
      <c r="B208" s="449"/>
      <c r="C208" s="449"/>
      <c r="D208" s="158"/>
      <c r="E208" s="159"/>
      <c r="F208" s="101"/>
      <c r="G208" s="101"/>
      <c r="H208" s="33"/>
      <c r="I208" s="33"/>
      <c r="J208" s="33"/>
      <c r="K208" s="33"/>
    </row>
    <row r="209" spans="1:11" ht="14.25">
      <c r="A209" s="101"/>
      <c r="B209" s="118"/>
      <c r="C209" s="119"/>
      <c r="D209" s="160"/>
      <c r="E209" s="161"/>
      <c r="F209" s="101"/>
      <c r="G209" s="101"/>
      <c r="H209" s="33"/>
      <c r="I209" s="33"/>
      <c r="J209" s="33"/>
      <c r="K209" s="33"/>
    </row>
    <row r="210" spans="1:11" ht="14.25" customHeight="1">
      <c r="A210" s="101"/>
      <c r="B210" s="425">
        <f>B201+1</f>
        <v>41783</v>
      </c>
      <c r="C210" s="426" t="str">
        <f>CHOOSE(WEEKDAY(B210,2),"星期一","星期二","星期三","星期四","星期五","星期六","星期日")</f>
        <v>星期六</v>
      </c>
      <c r="D210" s="162"/>
      <c r="E210" s="163"/>
      <c r="F210" s="101"/>
      <c r="G210" s="101"/>
      <c r="H210" s="33"/>
      <c r="I210" s="33"/>
      <c r="J210" s="33"/>
      <c r="K210" s="33"/>
    </row>
    <row r="211" spans="1:11" ht="14.25" customHeight="1">
      <c r="A211" s="101"/>
      <c r="B211" s="425"/>
      <c r="C211" s="427"/>
      <c r="D211" s="164"/>
      <c r="E211" s="165"/>
      <c r="F211" s="101"/>
      <c r="G211" s="101"/>
      <c r="H211" s="33"/>
      <c r="I211" s="33"/>
      <c r="J211" s="33"/>
      <c r="K211" s="33"/>
    </row>
    <row r="212" spans="1:11" ht="14.25">
      <c r="A212" s="101"/>
      <c r="B212" s="422"/>
      <c r="C212" s="422"/>
      <c r="D212" s="166"/>
      <c r="E212" s="167"/>
      <c r="F212" s="101"/>
      <c r="G212" s="101"/>
      <c r="H212" s="33"/>
      <c r="I212" s="33"/>
      <c r="J212" s="33"/>
      <c r="K212" s="33"/>
    </row>
    <row r="213" spans="1:11" ht="14.25">
      <c r="A213" s="101"/>
      <c r="B213" s="422"/>
      <c r="C213" s="422"/>
      <c r="D213" s="166"/>
      <c r="E213" s="165"/>
      <c r="F213" s="101"/>
      <c r="G213" s="101"/>
      <c r="H213" s="33"/>
      <c r="I213" s="33"/>
      <c r="J213" s="33"/>
      <c r="K213" s="33"/>
    </row>
    <row r="214" spans="1:11" ht="14.25">
      <c r="A214" s="101"/>
      <c r="B214" s="422"/>
      <c r="C214" s="422"/>
      <c r="D214" s="166"/>
      <c r="E214" s="165"/>
      <c r="F214" s="101"/>
      <c r="G214" s="101"/>
      <c r="H214" s="33"/>
      <c r="I214" s="33"/>
      <c r="J214" s="33"/>
      <c r="K214" s="33"/>
    </row>
    <row r="215" spans="1:11" ht="14.25">
      <c r="A215" s="101"/>
      <c r="B215" s="422"/>
      <c r="C215" s="422"/>
      <c r="D215" s="166"/>
      <c r="E215" s="165"/>
      <c r="F215" s="101"/>
      <c r="G215" s="101"/>
      <c r="H215" s="33"/>
      <c r="I215" s="33"/>
      <c r="J215" s="33"/>
      <c r="K215" s="33"/>
    </row>
    <row r="216" spans="1:11" ht="14.25">
      <c r="A216" s="101"/>
      <c r="B216" s="422"/>
      <c r="C216" s="422"/>
      <c r="D216" s="166"/>
      <c r="E216" s="165"/>
      <c r="F216" s="101"/>
      <c r="G216" s="101"/>
      <c r="H216" s="33"/>
      <c r="I216" s="33"/>
      <c r="J216" s="33"/>
      <c r="K216" s="33"/>
    </row>
    <row r="217" spans="1:11" ht="15" thickBot="1">
      <c r="A217" s="101"/>
      <c r="B217" s="431"/>
      <c r="C217" s="431"/>
      <c r="D217" s="168"/>
      <c r="E217" s="169"/>
      <c r="F217" s="101"/>
      <c r="G217" s="101"/>
      <c r="H217" s="33"/>
      <c r="I217" s="33"/>
      <c r="J217" s="33"/>
      <c r="K217" s="33"/>
    </row>
    <row r="218" spans="1:11" ht="14.25">
      <c r="A218" s="101"/>
      <c r="B218" s="129"/>
      <c r="C218" s="130"/>
      <c r="D218" s="170"/>
      <c r="E218" s="171"/>
      <c r="F218" s="101"/>
      <c r="G218" s="101"/>
      <c r="H218" s="33"/>
      <c r="I218" s="33"/>
      <c r="J218" s="33"/>
      <c r="K218" s="33"/>
    </row>
    <row r="219" spans="1:11" ht="14.25" customHeight="1">
      <c r="A219" s="101"/>
      <c r="B219" s="445">
        <f>B210+1</f>
        <v>41784</v>
      </c>
      <c r="C219" s="446" t="str">
        <f>CHOOSE(WEEKDAY(B219,2),"星期一","星期二","星期三","星期四","星期五","星期六","星期日")</f>
        <v>星期日</v>
      </c>
      <c r="D219" s="152"/>
      <c r="E219" s="153"/>
      <c r="F219" s="101"/>
      <c r="G219" s="101"/>
      <c r="H219" s="33"/>
      <c r="I219" s="33"/>
      <c r="J219" s="33"/>
      <c r="K219" s="33"/>
    </row>
    <row r="220" spans="1:11" ht="14.25" customHeight="1">
      <c r="A220" s="101"/>
      <c r="B220" s="445"/>
      <c r="C220" s="447"/>
      <c r="D220" s="154"/>
      <c r="E220" s="155"/>
      <c r="F220" s="101"/>
      <c r="G220" s="101"/>
      <c r="H220" s="33"/>
      <c r="I220" s="33"/>
      <c r="J220" s="33"/>
      <c r="K220" s="33"/>
    </row>
    <row r="221" spans="1:11" ht="14.25">
      <c r="A221" s="101"/>
      <c r="B221" s="448"/>
      <c r="C221" s="448"/>
      <c r="D221" s="156"/>
      <c r="E221" s="157"/>
      <c r="F221" s="101"/>
      <c r="G221" s="101"/>
      <c r="H221" s="33"/>
      <c r="I221" s="33"/>
      <c r="J221" s="33"/>
      <c r="K221" s="33"/>
    </row>
    <row r="222" spans="1:11" ht="14.25">
      <c r="A222" s="101"/>
      <c r="B222" s="448"/>
      <c r="C222" s="448"/>
      <c r="D222" s="156"/>
      <c r="E222" s="155"/>
      <c r="F222" s="101"/>
      <c r="G222" s="101"/>
      <c r="H222" s="33"/>
      <c r="I222" s="33"/>
      <c r="J222" s="33"/>
      <c r="K222" s="33"/>
    </row>
    <row r="223" spans="1:11" ht="14.25">
      <c r="A223" s="101"/>
      <c r="B223" s="448"/>
      <c r="C223" s="448"/>
      <c r="D223" s="156"/>
      <c r="E223" s="155"/>
      <c r="F223" s="101"/>
      <c r="G223" s="101"/>
      <c r="H223" s="33"/>
      <c r="I223" s="33"/>
      <c r="J223" s="33"/>
      <c r="K223" s="33"/>
    </row>
    <row r="224" spans="1:11" ht="14.25">
      <c r="A224" s="101"/>
      <c r="B224" s="448"/>
      <c r="C224" s="448"/>
      <c r="D224" s="156"/>
      <c r="E224" s="155"/>
      <c r="F224" s="101"/>
      <c r="G224" s="101"/>
      <c r="H224" s="33"/>
      <c r="I224" s="33"/>
      <c r="J224" s="33"/>
      <c r="K224" s="33"/>
    </row>
    <row r="225" spans="1:11" ht="14.25">
      <c r="A225" s="101"/>
      <c r="B225" s="448"/>
      <c r="C225" s="448"/>
      <c r="D225" s="156"/>
      <c r="E225" s="155"/>
      <c r="F225" s="101"/>
      <c r="G225" s="101"/>
      <c r="H225" s="33"/>
      <c r="I225" s="33"/>
      <c r="J225" s="33"/>
      <c r="K225" s="33"/>
    </row>
    <row r="226" spans="1:11" ht="15" thickBot="1">
      <c r="A226" s="101"/>
      <c r="B226" s="449"/>
      <c r="C226" s="449"/>
      <c r="D226" s="158"/>
      <c r="E226" s="159"/>
      <c r="F226" s="101"/>
      <c r="G226" s="101"/>
      <c r="H226" s="33"/>
      <c r="I226" s="33"/>
      <c r="J226" s="33"/>
      <c r="K226" s="33"/>
    </row>
    <row r="227" spans="1:11" ht="14.25">
      <c r="A227" s="101"/>
      <c r="B227" s="118"/>
      <c r="C227" s="119"/>
      <c r="D227" s="160"/>
      <c r="E227" s="161"/>
      <c r="F227" s="101"/>
      <c r="G227" s="101"/>
      <c r="H227" s="33"/>
      <c r="I227" s="33"/>
      <c r="J227" s="33"/>
      <c r="K227" s="33"/>
    </row>
    <row r="228" spans="1:11" ht="14.25" customHeight="1">
      <c r="A228" s="101"/>
      <c r="B228" s="425">
        <f>B219+1</f>
        <v>41785</v>
      </c>
      <c r="C228" s="426" t="str">
        <f>CHOOSE(WEEKDAY(B228,2),"星期一","星期二","星期三","星期四","星期五","星期六","星期日")</f>
        <v>星期一</v>
      </c>
      <c r="D228" s="162"/>
      <c r="E228" s="163"/>
      <c r="F228" s="101"/>
      <c r="G228" s="101"/>
      <c r="H228" s="33"/>
      <c r="I228" s="33"/>
      <c r="J228" s="33"/>
      <c r="K228" s="33"/>
    </row>
    <row r="229" spans="1:11" ht="14.25" customHeight="1">
      <c r="A229" s="101"/>
      <c r="B229" s="425"/>
      <c r="C229" s="427"/>
      <c r="D229" s="164"/>
      <c r="E229" s="165"/>
      <c r="F229" s="101"/>
      <c r="G229" s="101"/>
      <c r="H229" s="33"/>
      <c r="I229" s="33"/>
      <c r="J229" s="33"/>
      <c r="K229" s="33"/>
    </row>
    <row r="230" spans="1:11" ht="14.25">
      <c r="A230" s="101"/>
      <c r="B230" s="422"/>
      <c r="C230" s="422"/>
      <c r="D230" s="166"/>
      <c r="E230" s="167"/>
      <c r="F230" s="101"/>
      <c r="G230" s="101"/>
      <c r="H230" s="33"/>
      <c r="I230" s="33"/>
      <c r="J230" s="33"/>
      <c r="K230" s="33"/>
    </row>
    <row r="231" spans="1:11" ht="14.25">
      <c r="A231" s="101"/>
      <c r="B231" s="422"/>
      <c r="C231" s="422"/>
      <c r="D231" s="166"/>
      <c r="E231" s="165"/>
      <c r="F231" s="101"/>
      <c r="G231" s="101"/>
      <c r="H231" s="33"/>
      <c r="I231" s="33"/>
      <c r="J231" s="33"/>
      <c r="K231" s="33"/>
    </row>
    <row r="232" spans="1:11" ht="14.25">
      <c r="A232" s="101"/>
      <c r="B232" s="422"/>
      <c r="C232" s="422"/>
      <c r="D232" s="166"/>
      <c r="E232" s="165"/>
      <c r="F232" s="101"/>
      <c r="G232" s="101"/>
      <c r="H232" s="33"/>
      <c r="I232" s="33"/>
      <c r="J232" s="33"/>
      <c r="K232" s="33"/>
    </row>
    <row r="233" spans="1:11" ht="14.25">
      <c r="A233" s="101"/>
      <c r="B233" s="422"/>
      <c r="C233" s="422"/>
      <c r="D233" s="166"/>
      <c r="E233" s="165"/>
      <c r="F233" s="101"/>
      <c r="G233" s="101"/>
      <c r="H233" s="33"/>
      <c r="I233" s="33"/>
      <c r="J233" s="33"/>
      <c r="K233" s="33"/>
    </row>
    <row r="234" spans="1:11" ht="14.25">
      <c r="A234" s="101"/>
      <c r="B234" s="422"/>
      <c r="C234" s="422"/>
      <c r="D234" s="166"/>
      <c r="E234" s="165"/>
      <c r="F234" s="101"/>
      <c r="G234" s="101"/>
      <c r="H234" s="33"/>
      <c r="I234" s="33"/>
      <c r="J234" s="33"/>
      <c r="K234" s="33"/>
    </row>
    <row r="235" spans="1:11" ht="15" thickBot="1">
      <c r="A235" s="101"/>
      <c r="B235" s="431"/>
      <c r="C235" s="431"/>
      <c r="D235" s="168"/>
      <c r="E235" s="169"/>
      <c r="F235" s="101"/>
      <c r="G235" s="101"/>
      <c r="H235" s="33"/>
      <c r="I235" s="33"/>
      <c r="J235" s="33"/>
      <c r="K235" s="33"/>
    </row>
    <row r="236" spans="1:11" ht="14.25">
      <c r="A236" s="101"/>
      <c r="B236" s="129"/>
      <c r="C236" s="130"/>
      <c r="D236" s="170"/>
      <c r="E236" s="171"/>
      <c r="F236" s="101"/>
      <c r="G236" s="101"/>
      <c r="H236" s="33"/>
      <c r="I236" s="33"/>
      <c r="J236" s="33"/>
      <c r="K236" s="33"/>
    </row>
    <row r="237" spans="1:11" ht="14.25" customHeight="1">
      <c r="A237" s="101"/>
      <c r="B237" s="445">
        <f>B228+1</f>
        <v>41786</v>
      </c>
      <c r="C237" s="446" t="str">
        <f>CHOOSE(WEEKDAY(B237,2),"星期一","星期二","星期三","星期四","星期五","星期六","星期日")</f>
        <v>星期二</v>
      </c>
      <c r="D237" s="152"/>
      <c r="E237" s="153"/>
      <c r="F237" s="101"/>
      <c r="G237" s="101"/>
      <c r="H237" s="33"/>
      <c r="I237" s="33"/>
      <c r="J237" s="33"/>
      <c r="K237" s="33"/>
    </row>
    <row r="238" spans="1:11" ht="14.25" customHeight="1">
      <c r="A238" s="101"/>
      <c r="B238" s="445"/>
      <c r="C238" s="447"/>
      <c r="D238" s="154"/>
      <c r="E238" s="155"/>
      <c r="F238" s="101"/>
      <c r="G238" s="101"/>
      <c r="H238" s="33"/>
      <c r="I238" s="33"/>
      <c r="J238" s="33"/>
      <c r="K238" s="33"/>
    </row>
    <row r="239" spans="1:11" ht="14.25">
      <c r="A239" s="101"/>
      <c r="B239" s="448"/>
      <c r="C239" s="448"/>
      <c r="D239" s="156"/>
      <c r="E239" s="157"/>
      <c r="F239" s="101"/>
      <c r="G239" s="101"/>
      <c r="H239" s="33"/>
      <c r="I239" s="33"/>
      <c r="J239" s="33"/>
      <c r="K239" s="33"/>
    </row>
    <row r="240" spans="1:11" ht="14.25">
      <c r="A240" s="101"/>
      <c r="B240" s="448"/>
      <c r="C240" s="448"/>
      <c r="D240" s="156"/>
      <c r="E240" s="155"/>
      <c r="F240" s="101"/>
      <c r="G240" s="101"/>
      <c r="H240" s="33"/>
      <c r="I240" s="33"/>
      <c r="J240" s="33"/>
      <c r="K240" s="33"/>
    </row>
    <row r="241" spans="1:11" ht="14.25">
      <c r="A241" s="101"/>
      <c r="B241" s="448"/>
      <c r="C241" s="448"/>
      <c r="D241" s="156"/>
      <c r="E241" s="155"/>
      <c r="F241" s="101"/>
      <c r="G241" s="101"/>
      <c r="H241" s="33"/>
      <c r="I241" s="33"/>
      <c r="J241" s="33"/>
      <c r="K241" s="33"/>
    </row>
    <row r="242" spans="1:11" ht="14.25">
      <c r="A242" s="101"/>
      <c r="B242" s="448"/>
      <c r="C242" s="448"/>
      <c r="D242" s="156"/>
      <c r="E242" s="155"/>
      <c r="F242" s="101"/>
      <c r="G242" s="101"/>
      <c r="H242" s="33"/>
      <c r="I242" s="33"/>
      <c r="J242" s="33"/>
      <c r="K242" s="33"/>
    </row>
    <row r="243" spans="1:11" ht="14.25">
      <c r="A243" s="101"/>
      <c r="B243" s="448"/>
      <c r="C243" s="448"/>
      <c r="D243" s="156"/>
      <c r="E243" s="155"/>
      <c r="F243" s="101"/>
      <c r="G243" s="101"/>
      <c r="H243" s="33"/>
      <c r="I243" s="33"/>
      <c r="J243" s="33"/>
      <c r="K243" s="33"/>
    </row>
    <row r="244" spans="1:11" ht="15" thickBot="1">
      <c r="A244" s="101"/>
      <c r="B244" s="449"/>
      <c r="C244" s="449"/>
      <c r="D244" s="158"/>
      <c r="E244" s="159"/>
      <c r="F244" s="101"/>
      <c r="G244" s="101"/>
      <c r="H244" s="33"/>
      <c r="I244" s="33"/>
      <c r="J244" s="33"/>
      <c r="K244" s="33"/>
    </row>
    <row r="245" spans="1:11" ht="14.25">
      <c r="A245" s="101"/>
      <c r="B245" s="118"/>
      <c r="C245" s="119"/>
      <c r="D245" s="160"/>
      <c r="E245" s="161"/>
      <c r="F245" s="101"/>
      <c r="G245" s="101"/>
      <c r="H245" s="33"/>
      <c r="I245" s="33"/>
      <c r="J245" s="33"/>
      <c r="K245" s="33"/>
    </row>
    <row r="246" spans="1:11" ht="14.25" customHeight="1">
      <c r="A246" s="101"/>
      <c r="B246" s="425">
        <f>B237+1</f>
        <v>41787</v>
      </c>
      <c r="C246" s="426" t="str">
        <f>CHOOSE(WEEKDAY(B246,2),"星期一","星期二","星期三","星期四","星期五","星期六","星期日")</f>
        <v>星期三</v>
      </c>
      <c r="D246" s="162"/>
      <c r="E246" s="163"/>
      <c r="F246" s="101"/>
      <c r="G246" s="101"/>
      <c r="H246" s="33"/>
      <c r="I246" s="33"/>
      <c r="J246" s="33"/>
      <c r="K246" s="33"/>
    </row>
    <row r="247" spans="1:11" ht="14.25" customHeight="1">
      <c r="A247" s="101"/>
      <c r="B247" s="425"/>
      <c r="C247" s="427"/>
      <c r="D247" s="164"/>
      <c r="E247" s="165"/>
      <c r="F247" s="101"/>
      <c r="G247" s="101"/>
      <c r="H247" s="33"/>
      <c r="I247" s="33"/>
      <c r="J247" s="33"/>
      <c r="K247" s="33"/>
    </row>
    <row r="248" spans="1:11" ht="14.25">
      <c r="A248" s="101"/>
      <c r="B248" s="450"/>
      <c r="C248" s="450"/>
      <c r="D248" s="166"/>
      <c r="E248" s="167"/>
      <c r="F248" s="101"/>
      <c r="G248" s="101"/>
      <c r="H248" s="33"/>
      <c r="I248" s="33"/>
      <c r="J248" s="33"/>
      <c r="K248" s="33"/>
    </row>
    <row r="249" spans="1:11" ht="14.25">
      <c r="A249" s="101"/>
      <c r="B249" s="450"/>
      <c r="C249" s="450"/>
      <c r="D249" s="166"/>
      <c r="E249" s="165"/>
      <c r="F249" s="101"/>
      <c r="G249" s="101"/>
      <c r="H249" s="33"/>
      <c r="I249" s="33"/>
      <c r="J249" s="33"/>
      <c r="K249" s="33"/>
    </row>
    <row r="250" spans="1:11" ht="14.25">
      <c r="A250" s="101"/>
      <c r="B250" s="450"/>
      <c r="C250" s="450"/>
      <c r="D250" s="166"/>
      <c r="E250" s="165"/>
      <c r="F250" s="101"/>
      <c r="G250" s="101"/>
      <c r="H250" s="33"/>
      <c r="I250" s="33"/>
      <c r="J250" s="33"/>
      <c r="K250" s="33"/>
    </row>
    <row r="251" spans="1:11" ht="14.25">
      <c r="A251" s="101"/>
      <c r="B251" s="450"/>
      <c r="C251" s="450"/>
      <c r="D251" s="166"/>
      <c r="E251" s="165"/>
      <c r="F251" s="101"/>
      <c r="G251" s="101"/>
      <c r="H251" s="33"/>
      <c r="I251" s="33"/>
      <c r="J251" s="33"/>
      <c r="K251" s="33"/>
    </row>
    <row r="252" spans="1:11" ht="14.25">
      <c r="A252" s="101"/>
      <c r="B252" s="450"/>
      <c r="C252" s="450"/>
      <c r="D252" s="166"/>
      <c r="E252" s="165"/>
      <c r="F252" s="101"/>
      <c r="G252" s="101"/>
      <c r="H252" s="33"/>
      <c r="I252" s="33"/>
      <c r="J252" s="33"/>
      <c r="K252" s="33"/>
    </row>
    <row r="253" spans="1:11" ht="15" thickBot="1">
      <c r="A253" s="101"/>
      <c r="B253" s="453"/>
      <c r="C253" s="453"/>
      <c r="D253" s="168"/>
      <c r="E253" s="169"/>
      <c r="F253" s="101"/>
      <c r="G253" s="101"/>
      <c r="H253" s="33"/>
      <c r="I253" s="33"/>
      <c r="J253" s="33"/>
      <c r="K253" s="33"/>
    </row>
    <row r="254" spans="1:11" ht="14.25">
      <c r="A254" s="101"/>
      <c r="B254" s="170"/>
      <c r="C254" s="176"/>
      <c r="D254" s="170"/>
      <c r="E254" s="171"/>
      <c r="F254" s="101"/>
      <c r="G254" s="101"/>
      <c r="H254" s="33"/>
      <c r="I254" s="33"/>
      <c r="J254" s="33"/>
      <c r="K254" s="33"/>
    </row>
    <row r="255" spans="1:11" ht="14.25" customHeight="1">
      <c r="A255" s="101"/>
      <c r="B255" s="454">
        <f>B246+1</f>
        <v>41788</v>
      </c>
      <c r="C255" s="446" t="str">
        <f>CHOOSE(WEEKDAY(B255,2),"星期一","星期二","星期三","星期四","星期五","星期六","星期日")</f>
        <v>星期四</v>
      </c>
      <c r="D255" s="152"/>
      <c r="E255" s="153"/>
      <c r="F255" s="101"/>
      <c r="G255" s="101"/>
      <c r="H255" s="33"/>
      <c r="I255" s="33"/>
      <c r="J255" s="33"/>
      <c r="K255" s="33"/>
    </row>
    <row r="256" spans="1:11" ht="14.25" customHeight="1">
      <c r="A256" s="101"/>
      <c r="B256" s="454"/>
      <c r="C256" s="447"/>
      <c r="D256" s="154"/>
      <c r="E256" s="155"/>
      <c r="F256" s="101"/>
      <c r="G256" s="101"/>
      <c r="H256" s="33"/>
      <c r="I256" s="33"/>
      <c r="J256" s="33"/>
      <c r="K256" s="33"/>
    </row>
    <row r="257" spans="1:11" ht="14.25">
      <c r="A257" s="101"/>
      <c r="B257" s="451"/>
      <c r="C257" s="451"/>
      <c r="D257" s="156"/>
      <c r="E257" s="157"/>
      <c r="F257" s="101"/>
      <c r="G257" s="101"/>
      <c r="H257" s="33"/>
      <c r="I257" s="33"/>
      <c r="J257" s="33"/>
      <c r="K257" s="33"/>
    </row>
    <row r="258" spans="1:11" ht="14.25">
      <c r="A258" s="101"/>
      <c r="B258" s="451"/>
      <c r="C258" s="451"/>
      <c r="D258" s="156"/>
      <c r="E258" s="155"/>
      <c r="F258" s="101"/>
      <c r="G258" s="101"/>
      <c r="H258" s="33"/>
      <c r="I258" s="33"/>
      <c r="J258" s="33"/>
      <c r="K258" s="33"/>
    </row>
    <row r="259" spans="1:11" ht="14.25">
      <c r="A259" s="101"/>
      <c r="B259" s="451"/>
      <c r="C259" s="451"/>
      <c r="D259" s="156"/>
      <c r="E259" s="155"/>
      <c r="F259" s="101"/>
      <c r="G259" s="101"/>
      <c r="H259" s="33"/>
      <c r="I259" s="33"/>
      <c r="J259" s="33"/>
      <c r="K259" s="33"/>
    </row>
    <row r="260" spans="1:11" ht="14.25">
      <c r="A260" s="101"/>
      <c r="B260" s="451"/>
      <c r="C260" s="451"/>
      <c r="D260" s="156"/>
      <c r="E260" s="155"/>
      <c r="F260" s="101"/>
      <c r="G260" s="101"/>
      <c r="H260" s="33"/>
      <c r="I260" s="33"/>
      <c r="J260" s="33"/>
      <c r="K260" s="33"/>
    </row>
    <row r="261" spans="1:11" ht="14.25">
      <c r="A261" s="101"/>
      <c r="B261" s="451"/>
      <c r="C261" s="451"/>
      <c r="D261" s="156"/>
      <c r="E261" s="155"/>
      <c r="F261" s="101"/>
      <c r="G261" s="101"/>
      <c r="H261" s="33"/>
      <c r="I261" s="33"/>
      <c r="J261" s="33"/>
      <c r="K261" s="33"/>
    </row>
    <row r="262" spans="1:11" ht="15" thickBot="1">
      <c r="A262" s="101"/>
      <c r="B262" s="452"/>
      <c r="C262" s="452"/>
      <c r="D262" s="158"/>
      <c r="E262" s="159"/>
      <c r="F262" s="101"/>
      <c r="G262" s="101"/>
      <c r="H262" s="33"/>
      <c r="I262" s="33"/>
      <c r="J262" s="33"/>
      <c r="K262" s="33"/>
    </row>
    <row r="263" spans="1:11" ht="14.25">
      <c r="A263" s="101"/>
      <c r="B263" s="160"/>
      <c r="C263" s="222"/>
      <c r="D263" s="160"/>
      <c r="E263" s="161"/>
      <c r="F263" s="101"/>
      <c r="G263" s="101"/>
      <c r="H263" s="33"/>
      <c r="I263" s="33"/>
      <c r="J263" s="33"/>
      <c r="K263" s="33"/>
    </row>
    <row r="264" spans="1:11" ht="14.25" customHeight="1">
      <c r="A264" s="101"/>
      <c r="B264" s="455">
        <f>B255+1</f>
        <v>41789</v>
      </c>
      <c r="C264" s="426" t="str">
        <f>CHOOSE(WEEKDAY(B264,2),"星期一","星期二","星期三","星期四","星期五","星期六","星期日")</f>
        <v>星期五</v>
      </c>
      <c r="D264" s="162"/>
      <c r="E264" s="163"/>
      <c r="F264" s="101"/>
      <c r="G264" s="101"/>
      <c r="H264" s="33"/>
      <c r="I264" s="33"/>
      <c r="J264" s="33"/>
      <c r="K264" s="33"/>
    </row>
    <row r="265" spans="1:11" ht="14.25" customHeight="1">
      <c r="A265" s="101"/>
      <c r="B265" s="455"/>
      <c r="C265" s="427"/>
      <c r="D265" s="164"/>
      <c r="E265" s="165"/>
      <c r="F265" s="101"/>
      <c r="G265" s="101"/>
      <c r="H265" s="33"/>
      <c r="I265" s="33"/>
      <c r="J265" s="33"/>
      <c r="K265" s="33"/>
    </row>
    <row r="266" spans="1:11" ht="14.25">
      <c r="A266" s="101"/>
      <c r="B266" s="450"/>
      <c r="C266" s="450"/>
      <c r="D266" s="166"/>
      <c r="E266" s="167"/>
      <c r="F266" s="101"/>
      <c r="G266" s="101"/>
      <c r="H266" s="33"/>
      <c r="I266" s="33"/>
      <c r="J266" s="33"/>
      <c r="K266" s="33"/>
    </row>
    <row r="267" spans="1:11" ht="14.25">
      <c r="A267" s="101"/>
      <c r="B267" s="450"/>
      <c r="C267" s="450"/>
      <c r="D267" s="166"/>
      <c r="E267" s="165"/>
      <c r="F267" s="101"/>
      <c r="G267" s="101"/>
      <c r="H267" s="33"/>
      <c r="I267" s="33"/>
      <c r="J267" s="33"/>
      <c r="K267" s="33"/>
    </row>
    <row r="268" spans="1:11" ht="14.25">
      <c r="A268" s="101"/>
      <c r="B268" s="450"/>
      <c r="C268" s="450"/>
      <c r="D268" s="166"/>
      <c r="E268" s="165"/>
      <c r="F268" s="101"/>
      <c r="G268" s="101"/>
      <c r="H268" s="33"/>
      <c r="I268" s="33"/>
      <c r="J268" s="33"/>
      <c r="K268" s="33"/>
    </row>
    <row r="269" spans="1:11" ht="14.25">
      <c r="A269" s="101"/>
      <c r="B269" s="450"/>
      <c r="C269" s="450"/>
      <c r="D269" s="166"/>
      <c r="E269" s="165"/>
      <c r="F269" s="101"/>
      <c r="G269" s="101"/>
      <c r="H269" s="33"/>
      <c r="I269" s="33"/>
      <c r="J269" s="33"/>
      <c r="K269" s="33"/>
    </row>
    <row r="270" spans="1:11" ht="14.25">
      <c r="A270" s="101"/>
      <c r="B270" s="450"/>
      <c r="C270" s="450"/>
      <c r="D270" s="166"/>
      <c r="E270" s="165"/>
      <c r="F270" s="101"/>
      <c r="G270" s="101"/>
      <c r="H270" s="33"/>
      <c r="I270" s="33"/>
      <c r="J270" s="33"/>
      <c r="K270" s="33"/>
    </row>
    <row r="271" spans="1:11" ht="15" thickBot="1">
      <c r="A271" s="101"/>
      <c r="B271" s="453"/>
      <c r="C271" s="453"/>
      <c r="D271" s="168"/>
      <c r="E271" s="169"/>
      <c r="F271" s="101"/>
      <c r="G271" s="101"/>
      <c r="H271" s="33"/>
      <c r="I271" s="33"/>
      <c r="J271" s="33"/>
      <c r="K271" s="33"/>
    </row>
    <row r="272" spans="1:11" ht="14.25">
      <c r="A272" s="101"/>
      <c r="B272" s="170"/>
      <c r="C272" s="176"/>
      <c r="D272" s="170"/>
      <c r="E272" s="171"/>
      <c r="F272" s="101"/>
      <c r="G272" s="101"/>
      <c r="H272" s="33"/>
      <c r="I272" s="33"/>
      <c r="J272" s="33"/>
      <c r="K272" s="33"/>
    </row>
    <row r="273" spans="1:11" ht="14.25" customHeight="1">
      <c r="A273" s="101"/>
      <c r="B273" s="454">
        <f>B264+1</f>
        <v>41790</v>
      </c>
      <c r="C273" s="446" t="str">
        <f>CHOOSE(WEEKDAY(B273,2),"星期一","星期二","星期三","星期四","星期五","星期六","星期日")</f>
        <v>星期六</v>
      </c>
      <c r="D273" s="152"/>
      <c r="E273" s="153"/>
      <c r="F273" s="101"/>
      <c r="G273" s="101"/>
      <c r="H273" s="33"/>
      <c r="I273" s="33"/>
      <c r="J273" s="33"/>
      <c r="K273" s="33"/>
    </row>
    <row r="274" spans="1:11" ht="14.25" customHeight="1">
      <c r="A274" s="101"/>
      <c r="B274" s="454"/>
      <c r="C274" s="447"/>
      <c r="D274" s="154"/>
      <c r="E274" s="155"/>
      <c r="F274" s="101"/>
      <c r="G274" s="101"/>
      <c r="H274" s="33"/>
      <c r="I274" s="33"/>
      <c r="J274" s="33"/>
      <c r="K274" s="33"/>
    </row>
    <row r="275" spans="1:11" ht="14.25">
      <c r="A275" s="101"/>
      <c r="B275" s="451"/>
      <c r="C275" s="451"/>
      <c r="D275" s="156"/>
      <c r="E275" s="157"/>
      <c r="F275" s="101"/>
      <c r="G275" s="101"/>
      <c r="H275" s="33"/>
      <c r="I275" s="33"/>
      <c r="J275" s="33"/>
      <c r="K275" s="33"/>
    </row>
    <row r="276" spans="1:11" ht="14.25">
      <c r="A276" s="101"/>
      <c r="B276" s="451"/>
      <c r="C276" s="451"/>
      <c r="D276" s="156"/>
      <c r="E276" s="155"/>
      <c r="F276" s="101"/>
      <c r="G276" s="101"/>
      <c r="H276" s="33"/>
      <c r="I276" s="33"/>
      <c r="J276" s="33"/>
      <c r="K276" s="33"/>
    </row>
    <row r="277" spans="1:11" ht="14.25">
      <c r="A277" s="101"/>
      <c r="B277" s="451"/>
      <c r="C277" s="451"/>
      <c r="D277" s="156"/>
      <c r="E277" s="155"/>
      <c r="F277" s="101"/>
      <c r="G277" s="101"/>
      <c r="H277" s="33"/>
      <c r="I277" s="33"/>
      <c r="J277" s="33"/>
      <c r="K277" s="33"/>
    </row>
    <row r="278" spans="1:11" ht="14.25">
      <c r="A278" s="101"/>
      <c r="B278" s="451"/>
      <c r="C278" s="451"/>
      <c r="D278" s="156"/>
      <c r="E278" s="155"/>
      <c r="F278" s="101"/>
      <c r="G278" s="101"/>
      <c r="H278" s="33"/>
      <c r="I278" s="33"/>
      <c r="J278" s="33"/>
      <c r="K278" s="33"/>
    </row>
    <row r="279" spans="1:11" ht="14.25">
      <c r="A279" s="101"/>
      <c r="B279" s="451"/>
      <c r="C279" s="451"/>
      <c r="D279" s="156"/>
      <c r="E279" s="155"/>
      <c r="F279" s="101"/>
      <c r="G279" s="101"/>
      <c r="H279" s="33"/>
      <c r="I279" s="33"/>
      <c r="J279" s="33"/>
      <c r="K279" s="33"/>
    </row>
    <row r="280" spans="1:11" ht="15" thickBot="1">
      <c r="A280" s="101"/>
      <c r="B280" s="452"/>
      <c r="C280" s="452"/>
      <c r="D280" s="158"/>
      <c r="E280" s="159"/>
      <c r="F280" s="101"/>
      <c r="G280" s="101"/>
      <c r="H280" s="33"/>
      <c r="I280" s="33"/>
      <c r="J280" s="33"/>
      <c r="K280" s="33"/>
    </row>
    <row r="281" spans="1:11" ht="14.25">
      <c r="A281" s="101"/>
      <c r="B281" s="101"/>
      <c r="C281" s="220"/>
      <c r="D281" s="101"/>
      <c r="E281" s="223"/>
      <c r="F281" s="101"/>
      <c r="G281" s="101"/>
      <c r="H281" s="33"/>
      <c r="I281" s="33"/>
      <c r="J281" s="33"/>
      <c r="K281" s="33"/>
    </row>
    <row r="282" spans="1:11" ht="14.25">
      <c r="A282" s="101"/>
      <c r="B282" s="101"/>
      <c r="C282" s="220"/>
      <c r="D282" s="101"/>
      <c r="E282" s="223"/>
      <c r="F282" s="101"/>
      <c r="G282" s="101"/>
      <c r="H282" s="33"/>
      <c r="I282" s="33"/>
      <c r="J282" s="33"/>
      <c r="K282" s="33"/>
    </row>
    <row r="283" spans="1:11" ht="14.25">
      <c r="A283" s="101"/>
      <c r="B283" s="101"/>
      <c r="C283" s="220"/>
      <c r="D283" s="101"/>
      <c r="E283" s="223"/>
      <c r="F283" s="101"/>
      <c r="G283" s="101"/>
      <c r="H283" s="33"/>
      <c r="I283" s="33"/>
      <c r="J283" s="33"/>
      <c r="K283" s="33"/>
    </row>
    <row r="284" spans="1:11" ht="14.25">
      <c r="A284" s="101"/>
      <c r="B284" s="101"/>
      <c r="C284" s="220"/>
      <c r="D284" s="101"/>
      <c r="E284" s="223"/>
      <c r="F284" s="101"/>
      <c r="G284" s="101"/>
      <c r="H284" s="33"/>
      <c r="I284" s="33"/>
      <c r="J284" s="33"/>
      <c r="K284" s="33"/>
    </row>
    <row r="285" spans="1:11" ht="14.25">
      <c r="A285" s="101"/>
      <c r="B285" s="101"/>
      <c r="C285" s="220"/>
      <c r="D285" s="101"/>
      <c r="E285" s="223"/>
      <c r="F285" s="101"/>
      <c r="G285" s="101"/>
      <c r="H285" s="33"/>
      <c r="I285" s="33"/>
      <c r="J285" s="33"/>
      <c r="K285" s="33"/>
    </row>
    <row r="286" spans="1:11" ht="14.25">
      <c r="A286" s="101"/>
      <c r="B286" s="101"/>
      <c r="C286" s="220"/>
      <c r="D286" s="101"/>
      <c r="E286" s="223"/>
      <c r="F286" s="101"/>
      <c r="G286" s="101"/>
      <c r="H286" s="33"/>
      <c r="I286" s="33"/>
      <c r="J286" s="33"/>
      <c r="K286" s="33"/>
    </row>
    <row r="287" spans="1:11" ht="14.25">
      <c r="A287" s="101"/>
      <c r="B287" s="101"/>
      <c r="C287" s="220"/>
      <c r="D287" s="101"/>
      <c r="E287" s="223"/>
      <c r="F287" s="101"/>
      <c r="G287" s="101"/>
      <c r="H287" s="33"/>
      <c r="I287" s="33"/>
      <c r="J287" s="33"/>
      <c r="K287" s="33"/>
    </row>
    <row r="288" spans="1:11" ht="14.25">
      <c r="A288" s="33"/>
      <c r="B288" s="33"/>
      <c r="C288" s="33"/>
      <c r="D288" s="33"/>
      <c r="E288" s="33"/>
      <c r="F288" s="33"/>
      <c r="G288" s="33"/>
      <c r="H288" s="33"/>
      <c r="I288" s="33"/>
      <c r="J288" s="33"/>
      <c r="K288" s="33"/>
    </row>
    <row r="289" spans="1:11" ht="14.25">
      <c r="A289" s="33"/>
      <c r="B289" s="33"/>
      <c r="C289" s="33"/>
      <c r="D289" s="33"/>
      <c r="E289" s="33"/>
      <c r="F289" s="33"/>
      <c r="G289" s="33"/>
      <c r="H289" s="33"/>
      <c r="I289" s="33"/>
      <c r="J289" s="33"/>
      <c r="K289" s="33"/>
    </row>
    <row r="290" spans="1:11" ht="14.25">
      <c r="A290" s="33"/>
      <c r="B290" s="33"/>
      <c r="C290" s="33"/>
      <c r="D290" s="33"/>
      <c r="E290" s="33"/>
      <c r="F290" s="33"/>
      <c r="G290" s="33"/>
      <c r="H290" s="33"/>
      <c r="I290" s="33"/>
      <c r="J290" s="33"/>
      <c r="K290" s="33"/>
    </row>
    <row r="291" spans="1:11" ht="14.25">
      <c r="A291" s="33"/>
      <c r="B291" s="33"/>
      <c r="C291" s="33"/>
      <c r="D291" s="33"/>
      <c r="E291" s="33"/>
      <c r="F291" s="33"/>
      <c r="G291" s="33"/>
      <c r="H291" s="33"/>
      <c r="I291" s="33"/>
      <c r="J291" s="33"/>
      <c r="K291" s="33"/>
    </row>
    <row r="292" spans="1:11" ht="14.25">
      <c r="A292" s="33"/>
      <c r="B292" s="33"/>
      <c r="C292" s="33"/>
      <c r="D292" s="33"/>
      <c r="E292" s="33"/>
      <c r="F292" s="33"/>
      <c r="G292" s="33"/>
      <c r="H292" s="33"/>
      <c r="I292" s="33"/>
      <c r="J292" s="33"/>
      <c r="K292" s="33"/>
    </row>
    <row r="293" spans="1:11" ht="14.25">
      <c r="A293" s="33"/>
      <c r="B293" s="33"/>
      <c r="C293" s="33"/>
      <c r="D293" s="33"/>
      <c r="E293" s="33"/>
      <c r="F293" s="33"/>
      <c r="G293" s="33"/>
      <c r="H293" s="33"/>
      <c r="I293" s="33"/>
      <c r="J293" s="33"/>
      <c r="K293" s="33"/>
    </row>
    <row r="294" spans="1:11" ht="14.25">
      <c r="A294" s="33"/>
      <c r="B294" s="33"/>
      <c r="C294" s="33"/>
      <c r="D294" s="33"/>
      <c r="E294" s="33"/>
      <c r="F294" s="33"/>
      <c r="G294" s="33"/>
      <c r="H294" s="33"/>
      <c r="I294" s="33"/>
      <c r="J294" s="33"/>
      <c r="K294" s="33"/>
    </row>
  </sheetData>
  <sheetProtection/>
  <mergeCells count="248">
    <mergeCell ref="B23:C23"/>
    <mergeCell ref="B24:C24"/>
    <mergeCell ref="B277:C277"/>
    <mergeCell ref="B278:C278"/>
    <mergeCell ref="B268:C268"/>
    <mergeCell ref="B269:C269"/>
    <mergeCell ref="B270:C270"/>
    <mergeCell ref="B271:C271"/>
    <mergeCell ref="B264:B265"/>
    <mergeCell ref="C264:C265"/>
    <mergeCell ref="B279:C279"/>
    <mergeCell ref="B280:C280"/>
    <mergeCell ref="B273:B274"/>
    <mergeCell ref="C273:C274"/>
    <mergeCell ref="B275:C275"/>
    <mergeCell ref="B276:C276"/>
    <mergeCell ref="B255:B256"/>
    <mergeCell ref="C255:C256"/>
    <mergeCell ref="B257:C257"/>
    <mergeCell ref="B258:C258"/>
    <mergeCell ref="B266:C266"/>
    <mergeCell ref="B267:C267"/>
    <mergeCell ref="B259:C259"/>
    <mergeCell ref="B260:C260"/>
    <mergeCell ref="B261:C261"/>
    <mergeCell ref="B262:C262"/>
    <mergeCell ref="B248:C248"/>
    <mergeCell ref="B249:C249"/>
    <mergeCell ref="B250:C250"/>
    <mergeCell ref="B251:C251"/>
    <mergeCell ref="B252:C252"/>
    <mergeCell ref="B253:C253"/>
    <mergeCell ref="B241:C241"/>
    <mergeCell ref="B242:C242"/>
    <mergeCell ref="B243:C243"/>
    <mergeCell ref="B244:C244"/>
    <mergeCell ref="B246:B247"/>
    <mergeCell ref="C246:C247"/>
    <mergeCell ref="B234:C234"/>
    <mergeCell ref="B235:C235"/>
    <mergeCell ref="B237:B238"/>
    <mergeCell ref="C237:C238"/>
    <mergeCell ref="B239:C239"/>
    <mergeCell ref="B240:C240"/>
    <mergeCell ref="B228:B229"/>
    <mergeCell ref="C228:C229"/>
    <mergeCell ref="B230:C230"/>
    <mergeCell ref="B231:C231"/>
    <mergeCell ref="B232:C232"/>
    <mergeCell ref="B233:C233"/>
    <mergeCell ref="B221:C221"/>
    <mergeCell ref="B222:C222"/>
    <mergeCell ref="B223:C223"/>
    <mergeCell ref="B224:C224"/>
    <mergeCell ref="B225:C225"/>
    <mergeCell ref="B226:C226"/>
    <mergeCell ref="B214:C214"/>
    <mergeCell ref="B215:C215"/>
    <mergeCell ref="B216:C216"/>
    <mergeCell ref="B217:C217"/>
    <mergeCell ref="B219:B220"/>
    <mergeCell ref="C219:C220"/>
    <mergeCell ref="B207:C207"/>
    <mergeCell ref="B208:C208"/>
    <mergeCell ref="B210:B211"/>
    <mergeCell ref="C210:C211"/>
    <mergeCell ref="B212:C212"/>
    <mergeCell ref="B213:C213"/>
    <mergeCell ref="B201:B202"/>
    <mergeCell ref="C201:C202"/>
    <mergeCell ref="B203:C203"/>
    <mergeCell ref="B204:C204"/>
    <mergeCell ref="B205:C205"/>
    <mergeCell ref="B206:C206"/>
    <mergeCell ref="B194:C194"/>
    <mergeCell ref="B195:C195"/>
    <mergeCell ref="B196:C196"/>
    <mergeCell ref="B197:C197"/>
    <mergeCell ref="B198:C198"/>
    <mergeCell ref="B199:C199"/>
    <mergeCell ref="B187:C187"/>
    <mergeCell ref="B188:C188"/>
    <mergeCell ref="B189:C189"/>
    <mergeCell ref="B190:C190"/>
    <mergeCell ref="B192:B193"/>
    <mergeCell ref="C192:C193"/>
    <mergeCell ref="B180:C180"/>
    <mergeCell ref="B181:C181"/>
    <mergeCell ref="B183:B184"/>
    <mergeCell ref="C183:C184"/>
    <mergeCell ref="B185:C185"/>
    <mergeCell ref="B186:C186"/>
    <mergeCell ref="B174:B175"/>
    <mergeCell ref="C174:C175"/>
    <mergeCell ref="B176:C176"/>
    <mergeCell ref="B177:C177"/>
    <mergeCell ref="B178:C178"/>
    <mergeCell ref="B179:C179"/>
    <mergeCell ref="B167:C167"/>
    <mergeCell ref="B168:C168"/>
    <mergeCell ref="B169:C169"/>
    <mergeCell ref="B170:C170"/>
    <mergeCell ref="B171:C171"/>
    <mergeCell ref="B172:C172"/>
    <mergeCell ref="B160:C160"/>
    <mergeCell ref="B161:C161"/>
    <mergeCell ref="B162:C162"/>
    <mergeCell ref="B163:C163"/>
    <mergeCell ref="B165:B166"/>
    <mergeCell ref="C165:C166"/>
    <mergeCell ref="B153:C153"/>
    <mergeCell ref="B154:C154"/>
    <mergeCell ref="B156:B157"/>
    <mergeCell ref="C156:C157"/>
    <mergeCell ref="B158:C158"/>
    <mergeCell ref="B159:C159"/>
    <mergeCell ref="B147:B148"/>
    <mergeCell ref="C147:C148"/>
    <mergeCell ref="B149:C149"/>
    <mergeCell ref="B150:C150"/>
    <mergeCell ref="B151:C151"/>
    <mergeCell ref="B152:C152"/>
    <mergeCell ref="B140:C140"/>
    <mergeCell ref="B141:C141"/>
    <mergeCell ref="B142:C142"/>
    <mergeCell ref="B143:C143"/>
    <mergeCell ref="B144:C144"/>
    <mergeCell ref="B145:C145"/>
    <mergeCell ref="B133:C133"/>
    <mergeCell ref="B134:C134"/>
    <mergeCell ref="B135:C135"/>
    <mergeCell ref="B136:C136"/>
    <mergeCell ref="B138:B139"/>
    <mergeCell ref="C138:C139"/>
    <mergeCell ref="B126:C126"/>
    <mergeCell ref="B127:C127"/>
    <mergeCell ref="B129:B130"/>
    <mergeCell ref="C129:C130"/>
    <mergeCell ref="B131:C131"/>
    <mergeCell ref="B132:C132"/>
    <mergeCell ref="B120:B121"/>
    <mergeCell ref="C120:C121"/>
    <mergeCell ref="B122:C122"/>
    <mergeCell ref="B123:C123"/>
    <mergeCell ref="B124:C124"/>
    <mergeCell ref="B125:C125"/>
    <mergeCell ref="B113:C113"/>
    <mergeCell ref="B114:C114"/>
    <mergeCell ref="B115:C115"/>
    <mergeCell ref="B116:C116"/>
    <mergeCell ref="B117:C117"/>
    <mergeCell ref="B118:C118"/>
    <mergeCell ref="B106:C106"/>
    <mergeCell ref="B107:C107"/>
    <mergeCell ref="B108:C108"/>
    <mergeCell ref="B109:C109"/>
    <mergeCell ref="B111:B112"/>
    <mergeCell ref="C111:C112"/>
    <mergeCell ref="B99:C99"/>
    <mergeCell ref="B100:C100"/>
    <mergeCell ref="B102:B103"/>
    <mergeCell ref="C102:C103"/>
    <mergeCell ref="B104:C104"/>
    <mergeCell ref="B105:C105"/>
    <mergeCell ref="B93:B94"/>
    <mergeCell ref="C93:C94"/>
    <mergeCell ref="B95:C95"/>
    <mergeCell ref="B96:C96"/>
    <mergeCell ref="B97:C97"/>
    <mergeCell ref="B98:C98"/>
    <mergeCell ref="B86:C86"/>
    <mergeCell ref="B87:C87"/>
    <mergeCell ref="B88:C88"/>
    <mergeCell ref="B89:C89"/>
    <mergeCell ref="B90:C90"/>
    <mergeCell ref="B91:C91"/>
    <mergeCell ref="B79:C79"/>
    <mergeCell ref="B80:C80"/>
    <mergeCell ref="B81:C81"/>
    <mergeCell ref="B82:C82"/>
    <mergeCell ref="B84:B85"/>
    <mergeCell ref="C84:C85"/>
    <mergeCell ref="B72:C72"/>
    <mergeCell ref="B73:C73"/>
    <mergeCell ref="B75:B76"/>
    <mergeCell ref="C75:C76"/>
    <mergeCell ref="B77:C77"/>
    <mergeCell ref="B78:C78"/>
    <mergeCell ref="B66:B67"/>
    <mergeCell ref="C66:C67"/>
    <mergeCell ref="B68:C68"/>
    <mergeCell ref="B69:C69"/>
    <mergeCell ref="B70:C70"/>
    <mergeCell ref="B71:C71"/>
    <mergeCell ref="B59:C59"/>
    <mergeCell ref="B60:C60"/>
    <mergeCell ref="B61:C61"/>
    <mergeCell ref="B62:C62"/>
    <mergeCell ref="B63:C63"/>
    <mergeCell ref="B64:C64"/>
    <mergeCell ref="B52:C52"/>
    <mergeCell ref="B53:C53"/>
    <mergeCell ref="B54:C54"/>
    <mergeCell ref="B55:C55"/>
    <mergeCell ref="B57:B58"/>
    <mergeCell ref="C57:C58"/>
    <mergeCell ref="B45:C45"/>
    <mergeCell ref="B46:C46"/>
    <mergeCell ref="B48:B49"/>
    <mergeCell ref="C48:C49"/>
    <mergeCell ref="B50:C50"/>
    <mergeCell ref="B51:C51"/>
    <mergeCell ref="B39:B40"/>
    <mergeCell ref="C39:C40"/>
    <mergeCell ref="B41:C41"/>
    <mergeCell ref="B42:C42"/>
    <mergeCell ref="B43:C43"/>
    <mergeCell ref="B44:C44"/>
    <mergeCell ref="B32:C32"/>
    <mergeCell ref="B33:C33"/>
    <mergeCell ref="B34:C34"/>
    <mergeCell ref="B35:C35"/>
    <mergeCell ref="B36:C36"/>
    <mergeCell ref="B37:C37"/>
    <mergeCell ref="B25:C25"/>
    <mergeCell ref="B26:C26"/>
    <mergeCell ref="B27:C27"/>
    <mergeCell ref="B28:C28"/>
    <mergeCell ref="B30:B31"/>
    <mergeCell ref="C30:C31"/>
    <mergeCell ref="B12:B13"/>
    <mergeCell ref="C12:C13"/>
    <mergeCell ref="B21:B22"/>
    <mergeCell ref="C21:C22"/>
    <mergeCell ref="B16:C16"/>
    <mergeCell ref="B17:C17"/>
    <mergeCell ref="B18:C18"/>
    <mergeCell ref="B19:C19"/>
    <mergeCell ref="B3:B4"/>
    <mergeCell ref="C3:C4"/>
    <mergeCell ref="B5:C5"/>
    <mergeCell ref="B6:C6"/>
    <mergeCell ref="B14:C14"/>
    <mergeCell ref="B15:C15"/>
    <mergeCell ref="B7:C7"/>
    <mergeCell ref="B8:C8"/>
    <mergeCell ref="B9:C9"/>
    <mergeCell ref="B10:C10"/>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2"/>
  <dimension ref="A1:Q294"/>
  <sheetViews>
    <sheetView zoomScalePageLayoutView="0" workbookViewId="0" topLeftCell="A1">
      <selection activeCell="B3" sqref="B3:B4"/>
    </sheetView>
  </sheetViews>
  <sheetFormatPr defaultColWidth="9.00390625" defaultRowHeight="14.25"/>
  <cols>
    <col min="3" max="3" width="13.00390625" style="0" customWidth="1"/>
    <col min="4" max="4" width="1.37890625" style="0" customWidth="1"/>
    <col min="5" max="5" width="36.00390625" style="0" customWidth="1"/>
  </cols>
  <sheetData>
    <row r="1" spans="1:17" ht="21" thickBot="1">
      <c r="A1" s="101"/>
      <c r="B1" s="113" t="str">
        <f>'封面'!$M26&amp;"年6月记事录"</f>
        <v>2014年6月记事录</v>
      </c>
      <c r="C1" s="220"/>
      <c r="D1" s="101"/>
      <c r="E1" s="221">
        <f>'备忘录 '!C56</f>
        <v>41791</v>
      </c>
      <c r="F1" s="101"/>
      <c r="G1" s="101"/>
      <c r="H1" s="33"/>
      <c r="I1" s="33"/>
      <c r="J1" s="33"/>
      <c r="K1" s="33"/>
      <c r="L1" s="33"/>
      <c r="M1" s="33"/>
      <c r="N1" s="33"/>
      <c r="O1" s="33"/>
      <c r="P1" s="33"/>
      <c r="Q1" s="33"/>
    </row>
    <row r="2" spans="1:11" ht="15" thickTop="1">
      <c r="A2" s="101"/>
      <c r="B2" s="149"/>
      <c r="C2" s="150"/>
      <c r="D2" s="149"/>
      <c r="E2" s="151"/>
      <c r="F2" s="101"/>
      <c r="G2" s="101"/>
      <c r="H2" s="33"/>
      <c r="I2" s="33"/>
      <c r="J2" s="33"/>
      <c r="K2" s="33"/>
    </row>
    <row r="3" spans="1:11" ht="14.25" customHeight="1">
      <c r="A3" s="101"/>
      <c r="B3" s="445">
        <f>'备忘录 '!C56</f>
        <v>41791</v>
      </c>
      <c r="C3" s="446" t="str">
        <f>CHOOSE(WEEKDAY(B3,2),"星期一","星期二","星期三","星期四","星期五","星期六","星期日")</f>
        <v>星期日</v>
      </c>
      <c r="D3" s="152"/>
      <c r="E3" s="153"/>
      <c r="F3" s="101"/>
      <c r="G3" s="101"/>
      <c r="H3" s="33"/>
      <c r="I3" s="33"/>
      <c r="J3" s="33"/>
      <c r="K3" s="33"/>
    </row>
    <row r="4" spans="1:11" ht="14.25" customHeight="1">
      <c r="A4" s="101"/>
      <c r="B4" s="445"/>
      <c r="C4" s="447"/>
      <c r="D4" s="154"/>
      <c r="E4" s="155"/>
      <c r="F4" s="101"/>
      <c r="G4" s="101"/>
      <c r="H4" s="33"/>
      <c r="I4" s="33"/>
      <c r="J4" s="33"/>
      <c r="K4" s="33"/>
    </row>
    <row r="5" spans="1:11" ht="14.25">
      <c r="A5" s="101"/>
      <c r="B5" s="448"/>
      <c r="C5" s="448"/>
      <c r="D5" s="156"/>
      <c r="E5" s="157"/>
      <c r="F5" s="101"/>
      <c r="G5" s="101"/>
      <c r="H5" s="33"/>
      <c r="I5" s="33"/>
      <c r="J5" s="33"/>
      <c r="K5" s="33"/>
    </row>
    <row r="6" spans="1:11" ht="14.25">
      <c r="A6" s="101"/>
      <c r="B6" s="448"/>
      <c r="C6" s="448"/>
      <c r="D6" s="156"/>
      <c r="E6" s="155"/>
      <c r="F6" s="101"/>
      <c r="G6" s="101"/>
      <c r="H6" s="33"/>
      <c r="I6" s="33"/>
      <c r="J6" s="33"/>
      <c r="K6" s="33"/>
    </row>
    <row r="7" spans="1:11" ht="14.25">
      <c r="A7" s="101"/>
      <c r="B7" s="448"/>
      <c r="C7" s="448"/>
      <c r="D7" s="156"/>
      <c r="E7" s="155"/>
      <c r="F7" s="101"/>
      <c r="G7" s="101"/>
      <c r="H7" s="33"/>
      <c r="I7" s="33"/>
      <c r="J7" s="33"/>
      <c r="K7" s="33"/>
    </row>
    <row r="8" spans="1:11" ht="14.25">
      <c r="A8" s="101"/>
      <c r="B8" s="448"/>
      <c r="C8" s="448"/>
      <c r="D8" s="156"/>
      <c r="E8" s="155"/>
      <c r="F8" s="101"/>
      <c r="G8" s="101"/>
      <c r="H8" s="33"/>
      <c r="I8" s="33"/>
      <c r="J8" s="33"/>
      <c r="K8" s="33"/>
    </row>
    <row r="9" spans="1:11" ht="14.25">
      <c r="A9" s="101"/>
      <c r="B9" s="448"/>
      <c r="C9" s="448"/>
      <c r="D9" s="156"/>
      <c r="E9" s="155"/>
      <c r="F9" s="101"/>
      <c r="G9" s="101"/>
      <c r="H9" s="33"/>
      <c r="I9" s="33"/>
      <c r="J9" s="33"/>
      <c r="K9" s="33"/>
    </row>
    <row r="10" spans="1:11" ht="15" thickBot="1">
      <c r="A10" s="101"/>
      <c r="B10" s="449"/>
      <c r="C10" s="449"/>
      <c r="D10" s="158"/>
      <c r="E10" s="159"/>
      <c r="F10" s="101"/>
      <c r="G10" s="101"/>
      <c r="H10" s="33"/>
      <c r="I10" s="33"/>
      <c r="J10" s="33"/>
      <c r="K10" s="33"/>
    </row>
    <row r="11" spans="1:11" ht="14.25">
      <c r="A11" s="101"/>
      <c r="B11" s="118"/>
      <c r="C11" s="119"/>
      <c r="D11" s="160"/>
      <c r="E11" s="161"/>
      <c r="F11" s="101"/>
      <c r="G11" s="101"/>
      <c r="H11" s="33"/>
      <c r="I11" s="33"/>
      <c r="J11" s="33"/>
      <c r="K11" s="33"/>
    </row>
    <row r="12" spans="1:11" ht="14.25" customHeight="1">
      <c r="A12" s="101"/>
      <c r="B12" s="425">
        <f>B3+1</f>
        <v>41792</v>
      </c>
      <c r="C12" s="426" t="str">
        <f>CHOOSE(WEEKDAY(B12,2),"星期一","星期二","星期三","星期四","星期五","星期六","星期日")</f>
        <v>星期一</v>
      </c>
      <c r="D12" s="162"/>
      <c r="E12" s="163"/>
      <c r="F12" s="101"/>
      <c r="G12" s="101"/>
      <c r="H12" s="33"/>
      <c r="I12" s="33"/>
      <c r="J12" s="33"/>
      <c r="K12" s="33"/>
    </row>
    <row r="13" spans="1:11" ht="14.25" customHeight="1">
      <c r="A13" s="101"/>
      <c r="B13" s="425"/>
      <c r="C13" s="427"/>
      <c r="D13" s="164"/>
      <c r="E13" s="165"/>
      <c r="F13" s="101"/>
      <c r="G13" s="101"/>
      <c r="H13" s="33"/>
      <c r="I13" s="33"/>
      <c r="J13" s="33"/>
      <c r="K13" s="33"/>
    </row>
    <row r="14" spans="1:11" ht="14.25">
      <c r="A14" s="101"/>
      <c r="B14" s="422"/>
      <c r="C14" s="422"/>
      <c r="D14" s="166"/>
      <c r="E14" s="167"/>
      <c r="F14" s="101"/>
      <c r="G14" s="101"/>
      <c r="H14" s="33"/>
      <c r="I14" s="33"/>
      <c r="J14" s="33"/>
      <c r="K14" s="33"/>
    </row>
    <row r="15" spans="1:11" ht="14.25">
      <c r="A15" s="101"/>
      <c r="B15" s="422"/>
      <c r="C15" s="422"/>
      <c r="D15" s="166"/>
      <c r="E15" s="165"/>
      <c r="F15" s="101"/>
      <c r="G15" s="101"/>
      <c r="H15" s="33"/>
      <c r="I15" s="33"/>
      <c r="J15" s="33"/>
      <c r="K15" s="33"/>
    </row>
    <row r="16" spans="1:11" ht="14.25">
      <c r="A16" s="101"/>
      <c r="B16" s="422"/>
      <c r="C16" s="422"/>
      <c r="D16" s="166"/>
      <c r="E16" s="165"/>
      <c r="F16" s="101"/>
      <c r="G16" s="101"/>
      <c r="H16" s="33"/>
      <c r="I16" s="33"/>
      <c r="J16" s="33"/>
      <c r="K16" s="33"/>
    </row>
    <row r="17" spans="1:11" ht="14.25">
      <c r="A17" s="101"/>
      <c r="B17" s="422"/>
      <c r="C17" s="422"/>
      <c r="D17" s="166"/>
      <c r="E17" s="165"/>
      <c r="F17" s="101"/>
      <c r="G17" s="101"/>
      <c r="H17" s="33"/>
      <c r="I17" s="33"/>
      <c r="J17" s="33"/>
      <c r="K17" s="33"/>
    </row>
    <row r="18" spans="1:11" ht="14.25">
      <c r="A18" s="101"/>
      <c r="B18" s="422"/>
      <c r="C18" s="422"/>
      <c r="D18" s="166"/>
      <c r="E18" s="165"/>
      <c r="F18" s="101"/>
      <c r="G18" s="101"/>
      <c r="H18" s="33"/>
      <c r="I18" s="33"/>
      <c r="J18" s="33"/>
      <c r="K18" s="33"/>
    </row>
    <row r="19" spans="1:11" ht="15" thickBot="1">
      <c r="A19" s="101"/>
      <c r="B19" s="431"/>
      <c r="C19" s="431"/>
      <c r="D19" s="168"/>
      <c r="E19" s="169"/>
      <c r="F19" s="101"/>
      <c r="G19" s="101"/>
      <c r="H19" s="33"/>
      <c r="I19" s="33"/>
      <c r="J19" s="33"/>
      <c r="K19" s="33"/>
    </row>
    <row r="20" spans="1:11" ht="14.25">
      <c r="A20" s="101"/>
      <c r="B20" s="129"/>
      <c r="C20" s="130"/>
      <c r="D20" s="170"/>
      <c r="E20" s="171"/>
      <c r="F20" s="101"/>
      <c r="G20" s="101"/>
      <c r="H20" s="33"/>
      <c r="I20" s="33"/>
      <c r="J20" s="33"/>
      <c r="K20" s="33"/>
    </row>
    <row r="21" spans="1:11" ht="14.25" customHeight="1">
      <c r="A21" s="101"/>
      <c r="B21" s="445">
        <f>B12+1</f>
        <v>41793</v>
      </c>
      <c r="C21" s="446" t="str">
        <f>CHOOSE(WEEKDAY(B21,2),"星期一","星期二","星期三","星期四","星期五","星期六","星期日")</f>
        <v>星期二</v>
      </c>
      <c r="D21" s="152"/>
      <c r="E21" s="153"/>
      <c r="F21" s="101"/>
      <c r="G21" s="101"/>
      <c r="H21" s="33"/>
      <c r="I21" s="33"/>
      <c r="J21" s="33"/>
      <c r="K21" s="33"/>
    </row>
    <row r="22" spans="1:11" ht="14.25" customHeight="1">
      <c r="A22" s="101"/>
      <c r="B22" s="445"/>
      <c r="C22" s="447"/>
      <c r="D22" s="154"/>
      <c r="E22" s="155"/>
      <c r="F22" s="101"/>
      <c r="G22" s="101"/>
      <c r="H22" s="33"/>
      <c r="I22" s="33"/>
      <c r="J22" s="33"/>
      <c r="K22" s="33"/>
    </row>
    <row r="23" spans="1:11" ht="14.25">
      <c r="A23" s="101"/>
      <c r="B23" s="448"/>
      <c r="C23" s="448"/>
      <c r="D23" s="156"/>
      <c r="E23" s="157"/>
      <c r="F23" s="101"/>
      <c r="G23" s="101"/>
      <c r="H23" s="33"/>
      <c r="I23" s="33"/>
      <c r="J23" s="33"/>
      <c r="K23" s="33"/>
    </row>
    <row r="24" spans="1:11" ht="14.25">
      <c r="A24" s="101"/>
      <c r="B24" s="448"/>
      <c r="C24" s="448"/>
      <c r="D24" s="156"/>
      <c r="E24" s="155"/>
      <c r="F24" s="101"/>
      <c r="G24" s="101"/>
      <c r="H24" s="33"/>
      <c r="I24" s="33"/>
      <c r="J24" s="33"/>
      <c r="K24" s="33"/>
    </row>
    <row r="25" spans="1:11" ht="14.25">
      <c r="A25" s="101"/>
      <c r="B25" s="448"/>
      <c r="C25" s="448"/>
      <c r="D25" s="156"/>
      <c r="E25" s="155"/>
      <c r="F25" s="101"/>
      <c r="G25" s="101"/>
      <c r="H25" s="33"/>
      <c r="I25" s="33"/>
      <c r="J25" s="33"/>
      <c r="K25" s="33"/>
    </row>
    <row r="26" spans="1:11" ht="14.25">
      <c r="A26" s="101"/>
      <c r="B26" s="448"/>
      <c r="C26" s="448"/>
      <c r="D26" s="156"/>
      <c r="E26" s="155"/>
      <c r="F26" s="101"/>
      <c r="G26" s="101"/>
      <c r="H26" s="33"/>
      <c r="I26" s="33"/>
      <c r="J26" s="33"/>
      <c r="K26" s="33"/>
    </row>
    <row r="27" spans="1:11" ht="14.25">
      <c r="A27" s="101"/>
      <c r="B27" s="448"/>
      <c r="C27" s="448"/>
      <c r="D27" s="156"/>
      <c r="E27" s="155"/>
      <c r="F27" s="101"/>
      <c r="G27" s="101"/>
      <c r="H27" s="33"/>
      <c r="I27" s="33"/>
      <c r="J27" s="33"/>
      <c r="K27" s="33"/>
    </row>
    <row r="28" spans="1:11" ht="15" thickBot="1">
      <c r="A28" s="101"/>
      <c r="B28" s="449"/>
      <c r="C28" s="449"/>
      <c r="D28" s="158"/>
      <c r="E28" s="159"/>
      <c r="F28" s="101"/>
      <c r="G28" s="101"/>
      <c r="H28" s="33"/>
      <c r="I28" s="33"/>
      <c r="J28" s="33"/>
      <c r="K28" s="33"/>
    </row>
    <row r="29" spans="1:11" ht="14.25">
      <c r="A29" s="101"/>
      <c r="B29" s="118"/>
      <c r="C29" s="119"/>
      <c r="D29" s="160"/>
      <c r="E29" s="161"/>
      <c r="F29" s="101"/>
      <c r="G29" s="101"/>
      <c r="H29" s="33"/>
      <c r="I29" s="33"/>
      <c r="J29" s="33"/>
      <c r="K29" s="33"/>
    </row>
    <row r="30" spans="1:11" ht="14.25" customHeight="1">
      <c r="A30" s="101"/>
      <c r="B30" s="425">
        <f>B21+1</f>
        <v>41794</v>
      </c>
      <c r="C30" s="426" t="str">
        <f>CHOOSE(WEEKDAY(B30,2),"星期一","星期二","星期三","星期四","星期五","星期六","星期日")</f>
        <v>星期三</v>
      </c>
      <c r="D30" s="162"/>
      <c r="E30" s="163"/>
      <c r="F30" s="101"/>
      <c r="G30" s="101"/>
      <c r="H30" s="33"/>
      <c r="I30" s="33"/>
      <c r="J30" s="33"/>
      <c r="K30" s="33"/>
    </row>
    <row r="31" spans="1:11" ht="14.25" customHeight="1">
      <c r="A31" s="101"/>
      <c r="B31" s="425"/>
      <c r="C31" s="427"/>
      <c r="D31" s="164"/>
      <c r="E31" s="165"/>
      <c r="F31" s="101"/>
      <c r="G31" s="101"/>
      <c r="H31" s="33"/>
      <c r="I31" s="33"/>
      <c r="J31" s="33"/>
      <c r="K31" s="33"/>
    </row>
    <row r="32" spans="1:11" ht="14.25">
      <c r="A32" s="101"/>
      <c r="B32" s="422"/>
      <c r="C32" s="422"/>
      <c r="D32" s="166"/>
      <c r="E32" s="167"/>
      <c r="F32" s="101"/>
      <c r="G32" s="101"/>
      <c r="H32" s="33"/>
      <c r="I32" s="33"/>
      <c r="J32" s="33"/>
      <c r="K32" s="33"/>
    </row>
    <row r="33" spans="1:11" ht="14.25">
      <c r="A33" s="101"/>
      <c r="B33" s="422"/>
      <c r="C33" s="422"/>
      <c r="D33" s="166"/>
      <c r="E33" s="165"/>
      <c r="F33" s="101"/>
      <c r="G33" s="101"/>
      <c r="H33" s="33"/>
      <c r="I33" s="33"/>
      <c r="J33" s="33"/>
      <c r="K33" s="33"/>
    </row>
    <row r="34" spans="1:11" ht="14.25">
      <c r="A34" s="101"/>
      <c r="B34" s="422"/>
      <c r="C34" s="422"/>
      <c r="D34" s="166"/>
      <c r="E34" s="165"/>
      <c r="F34" s="101"/>
      <c r="G34" s="101"/>
      <c r="H34" s="33"/>
      <c r="I34" s="33"/>
      <c r="J34" s="33"/>
      <c r="K34" s="33"/>
    </row>
    <row r="35" spans="1:11" ht="14.25">
      <c r="A35" s="101"/>
      <c r="B35" s="422"/>
      <c r="C35" s="422"/>
      <c r="D35" s="166"/>
      <c r="E35" s="165"/>
      <c r="F35" s="101"/>
      <c r="G35" s="101"/>
      <c r="H35" s="33"/>
      <c r="I35" s="33"/>
      <c r="J35" s="33"/>
      <c r="K35" s="33"/>
    </row>
    <row r="36" spans="1:11" ht="14.25">
      <c r="A36" s="101"/>
      <c r="B36" s="422"/>
      <c r="C36" s="422"/>
      <c r="D36" s="166"/>
      <c r="E36" s="165"/>
      <c r="F36" s="101"/>
      <c r="G36" s="101"/>
      <c r="H36" s="33"/>
      <c r="I36" s="33"/>
      <c r="J36" s="33"/>
      <c r="K36" s="33"/>
    </row>
    <row r="37" spans="1:11" ht="15" thickBot="1">
      <c r="A37" s="101"/>
      <c r="B37" s="431"/>
      <c r="C37" s="431"/>
      <c r="D37" s="168"/>
      <c r="E37" s="169"/>
      <c r="F37" s="101"/>
      <c r="G37" s="101"/>
      <c r="H37" s="33"/>
      <c r="I37" s="33"/>
      <c r="J37" s="33"/>
      <c r="K37" s="33"/>
    </row>
    <row r="38" spans="1:11" ht="14.25">
      <c r="A38" s="101"/>
      <c r="B38" s="129"/>
      <c r="C38" s="130"/>
      <c r="D38" s="170"/>
      <c r="E38" s="171"/>
      <c r="F38" s="101"/>
      <c r="G38" s="101"/>
      <c r="H38" s="33"/>
      <c r="I38" s="33"/>
      <c r="J38" s="33"/>
      <c r="K38" s="33"/>
    </row>
    <row r="39" spans="1:11" ht="14.25" customHeight="1">
      <c r="A39" s="101"/>
      <c r="B39" s="445">
        <f>B30+1</f>
        <v>41795</v>
      </c>
      <c r="C39" s="446" t="str">
        <f>CHOOSE(WEEKDAY(B39,2),"星期一","星期二","星期三","星期四","星期五","星期六","星期日")</f>
        <v>星期四</v>
      </c>
      <c r="D39" s="152"/>
      <c r="E39" s="153"/>
      <c r="F39" s="101"/>
      <c r="G39" s="101"/>
      <c r="H39" s="33"/>
      <c r="I39" s="33"/>
      <c r="J39" s="33"/>
      <c r="K39" s="33"/>
    </row>
    <row r="40" spans="1:11" ht="14.25" customHeight="1">
      <c r="A40" s="101"/>
      <c r="B40" s="445"/>
      <c r="C40" s="447"/>
      <c r="D40" s="154"/>
      <c r="E40" s="155"/>
      <c r="F40" s="101"/>
      <c r="G40" s="101"/>
      <c r="H40" s="33"/>
      <c r="I40" s="33"/>
      <c r="J40" s="33"/>
      <c r="K40" s="33"/>
    </row>
    <row r="41" spans="1:11" ht="14.25">
      <c r="A41" s="101"/>
      <c r="B41" s="448"/>
      <c r="C41" s="448"/>
      <c r="D41" s="156"/>
      <c r="E41" s="157"/>
      <c r="F41" s="101"/>
      <c r="G41" s="101"/>
      <c r="H41" s="33"/>
      <c r="I41" s="33"/>
      <c r="J41" s="33"/>
      <c r="K41" s="33"/>
    </row>
    <row r="42" spans="1:11" ht="14.25">
      <c r="A42" s="101"/>
      <c r="B42" s="448"/>
      <c r="C42" s="448"/>
      <c r="D42" s="156"/>
      <c r="E42" s="155"/>
      <c r="F42" s="101"/>
      <c r="G42" s="101"/>
      <c r="H42" s="33"/>
      <c r="I42" s="33"/>
      <c r="J42" s="33"/>
      <c r="K42" s="33"/>
    </row>
    <row r="43" spans="1:11" ht="14.25">
      <c r="A43" s="101"/>
      <c r="B43" s="448"/>
      <c r="C43" s="448"/>
      <c r="D43" s="156"/>
      <c r="E43" s="155"/>
      <c r="F43" s="101"/>
      <c r="G43" s="101"/>
      <c r="H43" s="33"/>
      <c r="I43" s="33"/>
      <c r="J43" s="33"/>
      <c r="K43" s="33"/>
    </row>
    <row r="44" spans="1:11" ht="14.25">
      <c r="A44" s="101"/>
      <c r="B44" s="448"/>
      <c r="C44" s="448"/>
      <c r="D44" s="156"/>
      <c r="E44" s="155"/>
      <c r="F44" s="101"/>
      <c r="G44" s="101"/>
      <c r="H44" s="33"/>
      <c r="I44" s="33"/>
      <c r="J44" s="33"/>
      <c r="K44" s="33"/>
    </row>
    <row r="45" spans="1:11" ht="14.25">
      <c r="A45" s="101"/>
      <c r="B45" s="448"/>
      <c r="C45" s="448"/>
      <c r="D45" s="156"/>
      <c r="E45" s="155"/>
      <c r="F45" s="101"/>
      <c r="G45" s="101"/>
      <c r="H45" s="33"/>
      <c r="I45" s="33"/>
      <c r="J45" s="33"/>
      <c r="K45" s="33"/>
    </row>
    <row r="46" spans="1:11" ht="15" thickBot="1">
      <c r="A46" s="101"/>
      <c r="B46" s="449"/>
      <c r="C46" s="449"/>
      <c r="D46" s="158"/>
      <c r="E46" s="159"/>
      <c r="F46" s="101"/>
      <c r="G46" s="101"/>
      <c r="H46" s="33"/>
      <c r="I46" s="33"/>
      <c r="J46" s="33"/>
      <c r="K46" s="33"/>
    </row>
    <row r="47" spans="1:11" ht="14.25">
      <c r="A47" s="101"/>
      <c r="B47" s="172"/>
      <c r="C47" s="173"/>
      <c r="D47" s="160"/>
      <c r="E47" s="161"/>
      <c r="F47" s="101"/>
      <c r="G47" s="101"/>
      <c r="H47" s="33"/>
      <c r="I47" s="33"/>
      <c r="J47" s="33"/>
      <c r="K47" s="33"/>
    </row>
    <row r="48" spans="1:11" ht="14.25" customHeight="1">
      <c r="A48" s="101"/>
      <c r="B48" s="425">
        <f>B39+1</f>
        <v>41796</v>
      </c>
      <c r="C48" s="426" t="str">
        <f>CHOOSE(WEEKDAY(B48,2),"星期一","星期二","星期三","星期四","星期五","星期六","星期日")</f>
        <v>星期五</v>
      </c>
      <c r="D48" s="162"/>
      <c r="E48" s="163"/>
      <c r="F48" s="101"/>
      <c r="G48" s="101"/>
      <c r="H48" s="33"/>
      <c r="I48" s="33"/>
      <c r="J48" s="33"/>
      <c r="K48" s="33"/>
    </row>
    <row r="49" spans="1:11" ht="14.25" customHeight="1">
      <c r="A49" s="101"/>
      <c r="B49" s="425"/>
      <c r="C49" s="427"/>
      <c r="D49" s="164"/>
      <c r="E49" s="165"/>
      <c r="F49" s="101"/>
      <c r="G49" s="101"/>
      <c r="H49" s="33"/>
      <c r="I49" s="33"/>
      <c r="J49" s="33"/>
      <c r="K49" s="33"/>
    </row>
    <row r="50" spans="1:11" ht="14.25">
      <c r="A50" s="101"/>
      <c r="B50" s="422"/>
      <c r="C50" s="422"/>
      <c r="D50" s="166"/>
      <c r="E50" s="167"/>
      <c r="F50" s="101"/>
      <c r="G50" s="101"/>
      <c r="H50" s="33"/>
      <c r="I50" s="33"/>
      <c r="J50" s="33"/>
      <c r="K50" s="33"/>
    </row>
    <row r="51" spans="1:11" ht="14.25">
      <c r="A51" s="101"/>
      <c r="B51" s="422"/>
      <c r="C51" s="422"/>
      <c r="D51" s="166"/>
      <c r="E51" s="165"/>
      <c r="F51" s="101"/>
      <c r="G51" s="101"/>
      <c r="H51" s="33"/>
      <c r="I51" s="33"/>
      <c r="J51" s="33"/>
      <c r="K51" s="33"/>
    </row>
    <row r="52" spans="1:11" ht="14.25">
      <c r="A52" s="101"/>
      <c r="B52" s="422"/>
      <c r="C52" s="422"/>
      <c r="D52" s="166"/>
      <c r="E52" s="165"/>
      <c r="F52" s="101"/>
      <c r="G52" s="101"/>
      <c r="H52" s="33"/>
      <c r="I52" s="33"/>
      <c r="J52" s="33"/>
      <c r="K52" s="33"/>
    </row>
    <row r="53" spans="1:11" ht="14.25">
      <c r="A53" s="101"/>
      <c r="B53" s="422"/>
      <c r="C53" s="422"/>
      <c r="D53" s="166"/>
      <c r="E53" s="165"/>
      <c r="F53" s="101"/>
      <c r="G53" s="101"/>
      <c r="H53" s="33"/>
      <c r="I53" s="33"/>
      <c r="J53" s="33"/>
      <c r="K53" s="33"/>
    </row>
    <row r="54" spans="1:11" ht="14.25">
      <c r="A54" s="101"/>
      <c r="B54" s="422"/>
      <c r="C54" s="422"/>
      <c r="D54" s="166"/>
      <c r="E54" s="165"/>
      <c r="F54" s="101"/>
      <c r="G54" s="101"/>
      <c r="H54" s="33"/>
      <c r="I54" s="33"/>
      <c r="J54" s="33"/>
      <c r="K54" s="33"/>
    </row>
    <row r="55" spans="1:11" ht="15" thickBot="1">
      <c r="A55" s="101"/>
      <c r="B55" s="431"/>
      <c r="C55" s="431"/>
      <c r="D55" s="168"/>
      <c r="E55" s="169"/>
      <c r="F55" s="101"/>
      <c r="G55" s="101"/>
      <c r="H55" s="33"/>
      <c r="I55" s="33"/>
      <c r="J55" s="33"/>
      <c r="K55" s="33"/>
    </row>
    <row r="56" spans="1:11" ht="14.25">
      <c r="A56" s="101"/>
      <c r="B56" s="129"/>
      <c r="C56" s="130"/>
      <c r="D56" s="170"/>
      <c r="E56" s="171"/>
      <c r="F56" s="101"/>
      <c r="G56" s="101"/>
      <c r="H56" s="33"/>
      <c r="I56" s="33"/>
      <c r="J56" s="33"/>
      <c r="K56" s="33"/>
    </row>
    <row r="57" spans="1:11" ht="14.25" customHeight="1">
      <c r="A57" s="101"/>
      <c r="B57" s="445">
        <f>B48+1</f>
        <v>41797</v>
      </c>
      <c r="C57" s="446" t="str">
        <f>CHOOSE(WEEKDAY(B57,2),"星期一","星期二","星期三","星期四","星期五","星期六","星期日")</f>
        <v>星期六</v>
      </c>
      <c r="D57" s="152"/>
      <c r="E57" s="153"/>
      <c r="F57" s="101"/>
      <c r="G57" s="101"/>
      <c r="H57" s="33"/>
      <c r="I57" s="33"/>
      <c r="J57" s="33"/>
      <c r="K57" s="33"/>
    </row>
    <row r="58" spans="1:11" ht="14.25" customHeight="1">
      <c r="A58" s="101"/>
      <c r="B58" s="445"/>
      <c r="C58" s="447"/>
      <c r="D58" s="154"/>
      <c r="E58" s="155"/>
      <c r="F58" s="101"/>
      <c r="G58" s="101"/>
      <c r="H58" s="33"/>
      <c r="I58" s="33"/>
      <c r="J58" s="33"/>
      <c r="K58" s="33"/>
    </row>
    <row r="59" spans="1:11" ht="14.25">
      <c r="A59" s="101"/>
      <c r="B59" s="448"/>
      <c r="C59" s="448"/>
      <c r="D59" s="156"/>
      <c r="E59" s="157"/>
      <c r="F59" s="101"/>
      <c r="G59" s="101"/>
      <c r="H59" s="33"/>
      <c r="I59" s="33"/>
      <c r="J59" s="33"/>
      <c r="K59" s="33"/>
    </row>
    <row r="60" spans="1:11" ht="14.25">
      <c r="A60" s="101"/>
      <c r="B60" s="448"/>
      <c r="C60" s="448"/>
      <c r="D60" s="156"/>
      <c r="E60" s="155"/>
      <c r="F60" s="101"/>
      <c r="G60" s="101"/>
      <c r="H60" s="33"/>
      <c r="I60" s="33"/>
      <c r="J60" s="33"/>
      <c r="K60" s="33"/>
    </row>
    <row r="61" spans="1:11" ht="14.25">
      <c r="A61" s="101"/>
      <c r="B61" s="448"/>
      <c r="C61" s="448"/>
      <c r="D61" s="156"/>
      <c r="E61" s="155"/>
      <c r="F61" s="101"/>
      <c r="G61" s="101"/>
      <c r="H61" s="33"/>
      <c r="I61" s="33"/>
      <c r="J61" s="33"/>
      <c r="K61" s="33"/>
    </row>
    <row r="62" spans="1:11" ht="14.25">
      <c r="A62" s="101"/>
      <c r="B62" s="448"/>
      <c r="C62" s="448"/>
      <c r="D62" s="156"/>
      <c r="E62" s="155"/>
      <c r="F62" s="101"/>
      <c r="G62" s="101"/>
      <c r="H62" s="33"/>
      <c r="I62" s="33"/>
      <c r="J62" s="33"/>
      <c r="K62" s="33"/>
    </row>
    <row r="63" spans="1:11" ht="14.25">
      <c r="A63" s="101"/>
      <c r="B63" s="448"/>
      <c r="C63" s="448"/>
      <c r="D63" s="156"/>
      <c r="E63" s="155"/>
      <c r="F63" s="101"/>
      <c r="G63" s="101"/>
      <c r="H63" s="33"/>
      <c r="I63" s="33"/>
      <c r="J63" s="33"/>
      <c r="K63" s="33"/>
    </row>
    <row r="64" spans="1:11" ht="15" thickBot="1">
      <c r="A64" s="101"/>
      <c r="B64" s="449"/>
      <c r="C64" s="449"/>
      <c r="D64" s="158"/>
      <c r="E64" s="159"/>
      <c r="F64" s="101"/>
      <c r="G64" s="101"/>
      <c r="H64" s="33"/>
      <c r="I64" s="33"/>
      <c r="J64" s="33"/>
      <c r="K64" s="33"/>
    </row>
    <row r="65" spans="1:11" ht="14.25">
      <c r="A65" s="101"/>
      <c r="B65" s="118"/>
      <c r="C65" s="119"/>
      <c r="D65" s="160"/>
      <c r="E65" s="161"/>
      <c r="F65" s="101"/>
      <c r="G65" s="101"/>
      <c r="H65" s="33"/>
      <c r="I65" s="33"/>
      <c r="J65" s="33"/>
      <c r="K65" s="33"/>
    </row>
    <row r="66" spans="1:11" ht="14.25" customHeight="1">
      <c r="A66" s="101"/>
      <c r="B66" s="425">
        <f>B57+1</f>
        <v>41798</v>
      </c>
      <c r="C66" s="426" t="str">
        <f>CHOOSE(WEEKDAY(B66,2),"星期一","星期二","星期三","星期四","星期五","星期六","星期日")</f>
        <v>星期日</v>
      </c>
      <c r="D66" s="162"/>
      <c r="E66" s="163"/>
      <c r="F66" s="101"/>
      <c r="G66" s="101"/>
      <c r="H66" s="33"/>
      <c r="I66" s="33"/>
      <c r="J66" s="33"/>
      <c r="K66" s="33"/>
    </row>
    <row r="67" spans="1:11" ht="14.25" customHeight="1">
      <c r="A67" s="101"/>
      <c r="B67" s="425"/>
      <c r="C67" s="427"/>
      <c r="D67" s="164"/>
      <c r="E67" s="165"/>
      <c r="F67" s="101"/>
      <c r="G67" s="101"/>
      <c r="H67" s="33"/>
      <c r="I67" s="33"/>
      <c r="J67" s="33"/>
      <c r="K67" s="33"/>
    </row>
    <row r="68" spans="1:11" ht="14.25">
      <c r="A68" s="101"/>
      <c r="B68" s="422"/>
      <c r="C68" s="422"/>
      <c r="D68" s="166"/>
      <c r="E68" s="167"/>
      <c r="F68" s="101"/>
      <c r="G68" s="101"/>
      <c r="H68" s="33"/>
      <c r="I68" s="33"/>
      <c r="J68" s="33"/>
      <c r="K68" s="33"/>
    </row>
    <row r="69" spans="1:11" ht="14.25">
      <c r="A69" s="101"/>
      <c r="B69" s="422"/>
      <c r="C69" s="422"/>
      <c r="D69" s="166"/>
      <c r="E69" s="165"/>
      <c r="F69" s="101"/>
      <c r="G69" s="101"/>
      <c r="H69" s="33"/>
      <c r="I69" s="33"/>
      <c r="J69" s="33"/>
      <c r="K69" s="33"/>
    </row>
    <row r="70" spans="1:11" ht="14.25">
      <c r="A70" s="101"/>
      <c r="B70" s="422"/>
      <c r="C70" s="422"/>
      <c r="D70" s="166"/>
      <c r="E70" s="165"/>
      <c r="F70" s="101"/>
      <c r="G70" s="101"/>
      <c r="H70" s="33"/>
      <c r="I70" s="33"/>
      <c r="J70" s="33"/>
      <c r="K70" s="33"/>
    </row>
    <row r="71" spans="1:11" ht="14.25">
      <c r="A71" s="101"/>
      <c r="B71" s="422"/>
      <c r="C71" s="422"/>
      <c r="D71" s="166"/>
      <c r="E71" s="165"/>
      <c r="F71" s="101"/>
      <c r="G71" s="101"/>
      <c r="H71" s="33"/>
      <c r="I71" s="33"/>
      <c r="J71" s="33"/>
      <c r="K71" s="33"/>
    </row>
    <row r="72" spans="1:11" ht="14.25">
      <c r="A72" s="101"/>
      <c r="B72" s="422"/>
      <c r="C72" s="422"/>
      <c r="D72" s="166"/>
      <c r="E72" s="165"/>
      <c r="F72" s="101"/>
      <c r="G72" s="101"/>
      <c r="H72" s="33"/>
      <c r="I72" s="33"/>
      <c r="J72" s="33"/>
      <c r="K72" s="33"/>
    </row>
    <row r="73" spans="1:11" ht="15" thickBot="1">
      <c r="A73" s="101"/>
      <c r="B73" s="431"/>
      <c r="C73" s="431"/>
      <c r="D73" s="168"/>
      <c r="E73" s="169"/>
      <c r="F73" s="101"/>
      <c r="G73" s="101"/>
      <c r="H73" s="33"/>
      <c r="I73" s="33"/>
      <c r="J73" s="33"/>
      <c r="K73" s="33"/>
    </row>
    <row r="74" spans="1:11" ht="14.25">
      <c r="A74" s="101"/>
      <c r="B74" s="129"/>
      <c r="C74" s="130"/>
      <c r="D74" s="170"/>
      <c r="E74" s="171"/>
      <c r="F74" s="101"/>
      <c r="G74" s="101"/>
      <c r="H74" s="33"/>
      <c r="I74" s="33"/>
      <c r="J74" s="33"/>
      <c r="K74" s="33"/>
    </row>
    <row r="75" spans="1:11" ht="14.25" customHeight="1">
      <c r="A75" s="101"/>
      <c r="B75" s="445">
        <f>B66+1</f>
        <v>41799</v>
      </c>
      <c r="C75" s="446" t="str">
        <f>CHOOSE(WEEKDAY(B75,2),"星期一","星期二","星期三","星期四","星期五","星期六","星期日")</f>
        <v>星期一</v>
      </c>
      <c r="D75" s="152"/>
      <c r="E75" s="153"/>
      <c r="F75" s="101"/>
      <c r="G75" s="101"/>
      <c r="H75" s="33"/>
      <c r="I75" s="33"/>
      <c r="J75" s="33"/>
      <c r="K75" s="33"/>
    </row>
    <row r="76" spans="1:11" ht="14.25" customHeight="1">
      <c r="A76" s="101"/>
      <c r="B76" s="445"/>
      <c r="C76" s="447"/>
      <c r="D76" s="154"/>
      <c r="E76" s="155"/>
      <c r="F76" s="101"/>
      <c r="G76" s="101"/>
      <c r="H76" s="33"/>
      <c r="I76" s="33"/>
      <c r="J76" s="33"/>
      <c r="K76" s="33"/>
    </row>
    <row r="77" spans="1:11" ht="14.25">
      <c r="A77" s="101"/>
      <c r="B77" s="448"/>
      <c r="C77" s="448"/>
      <c r="D77" s="156"/>
      <c r="E77" s="157"/>
      <c r="F77" s="101"/>
      <c r="G77" s="101"/>
      <c r="H77" s="33"/>
      <c r="I77" s="33"/>
      <c r="J77" s="33"/>
      <c r="K77" s="33"/>
    </row>
    <row r="78" spans="1:11" ht="14.25">
      <c r="A78" s="101"/>
      <c r="B78" s="448"/>
      <c r="C78" s="448"/>
      <c r="D78" s="156"/>
      <c r="E78" s="155"/>
      <c r="F78" s="101"/>
      <c r="G78" s="101"/>
      <c r="H78" s="33"/>
      <c r="I78" s="33"/>
      <c r="J78" s="33"/>
      <c r="K78" s="33"/>
    </row>
    <row r="79" spans="1:11" ht="14.25">
      <c r="A79" s="101"/>
      <c r="B79" s="448"/>
      <c r="C79" s="448"/>
      <c r="D79" s="156"/>
      <c r="E79" s="155"/>
      <c r="F79" s="101"/>
      <c r="G79" s="101"/>
      <c r="H79" s="33"/>
      <c r="I79" s="33"/>
      <c r="J79" s="33"/>
      <c r="K79" s="33"/>
    </row>
    <row r="80" spans="1:11" ht="14.25">
      <c r="A80" s="101"/>
      <c r="B80" s="448"/>
      <c r="C80" s="448"/>
      <c r="D80" s="156"/>
      <c r="E80" s="155"/>
      <c r="F80" s="101"/>
      <c r="G80" s="101"/>
      <c r="H80" s="33"/>
      <c r="I80" s="33"/>
      <c r="J80" s="33"/>
      <c r="K80" s="33"/>
    </row>
    <row r="81" spans="1:11" ht="14.25">
      <c r="A81" s="101"/>
      <c r="B81" s="448"/>
      <c r="C81" s="448"/>
      <c r="D81" s="156"/>
      <c r="E81" s="155"/>
      <c r="F81" s="101"/>
      <c r="G81" s="101"/>
      <c r="H81" s="33"/>
      <c r="I81" s="33"/>
      <c r="J81" s="33"/>
      <c r="K81" s="33"/>
    </row>
    <row r="82" spans="1:11" ht="15" thickBot="1">
      <c r="A82" s="101"/>
      <c r="B82" s="449"/>
      <c r="C82" s="449"/>
      <c r="D82" s="158"/>
      <c r="E82" s="159"/>
      <c r="F82" s="101"/>
      <c r="G82" s="101"/>
      <c r="H82" s="33"/>
      <c r="I82" s="33"/>
      <c r="J82" s="33"/>
      <c r="K82" s="33"/>
    </row>
    <row r="83" spans="1:11" ht="14.25">
      <c r="A83" s="101"/>
      <c r="B83" s="118"/>
      <c r="C83" s="119"/>
      <c r="D83" s="160"/>
      <c r="E83" s="161"/>
      <c r="F83" s="101"/>
      <c r="G83" s="101"/>
      <c r="H83" s="33"/>
      <c r="I83" s="33"/>
      <c r="J83" s="33"/>
      <c r="K83" s="33"/>
    </row>
    <row r="84" spans="1:11" ht="14.25" customHeight="1">
      <c r="A84" s="101"/>
      <c r="B84" s="425">
        <f>B75+1</f>
        <v>41800</v>
      </c>
      <c r="C84" s="426" t="str">
        <f>CHOOSE(WEEKDAY(B84,2),"星期一","星期二","星期三","星期四","星期五","星期六","星期日")</f>
        <v>星期二</v>
      </c>
      <c r="D84" s="174"/>
      <c r="E84" s="163"/>
      <c r="F84" s="101"/>
      <c r="G84" s="101"/>
      <c r="H84" s="33"/>
      <c r="I84" s="33"/>
      <c r="J84" s="33"/>
      <c r="K84" s="33"/>
    </row>
    <row r="85" spans="1:11" ht="14.25" customHeight="1">
      <c r="A85" s="101"/>
      <c r="B85" s="425"/>
      <c r="C85" s="427"/>
      <c r="D85" s="175"/>
      <c r="E85" s="165"/>
      <c r="F85" s="101"/>
      <c r="G85" s="101"/>
      <c r="H85" s="33"/>
      <c r="I85" s="33"/>
      <c r="J85" s="33"/>
      <c r="K85" s="33"/>
    </row>
    <row r="86" spans="1:11" ht="14.25">
      <c r="A86" s="101"/>
      <c r="B86" s="422"/>
      <c r="C86" s="422"/>
      <c r="D86" s="166"/>
      <c r="E86" s="167"/>
      <c r="F86" s="101"/>
      <c r="G86" s="101"/>
      <c r="H86" s="33"/>
      <c r="I86" s="33"/>
      <c r="J86" s="33"/>
      <c r="K86" s="33"/>
    </row>
    <row r="87" spans="1:11" ht="14.25">
      <c r="A87" s="101"/>
      <c r="B87" s="422"/>
      <c r="C87" s="422"/>
      <c r="D87" s="166"/>
      <c r="E87" s="165"/>
      <c r="F87" s="101"/>
      <c r="G87" s="101"/>
      <c r="H87" s="33"/>
      <c r="I87" s="33"/>
      <c r="J87" s="33"/>
      <c r="K87" s="33"/>
    </row>
    <row r="88" spans="1:11" ht="14.25">
      <c r="A88" s="101"/>
      <c r="B88" s="422"/>
      <c r="C88" s="422"/>
      <c r="D88" s="166"/>
      <c r="E88" s="165"/>
      <c r="F88" s="101"/>
      <c r="G88" s="101"/>
      <c r="H88" s="33"/>
      <c r="I88" s="33"/>
      <c r="J88" s="33"/>
      <c r="K88" s="33"/>
    </row>
    <row r="89" spans="1:11" ht="14.25">
      <c r="A89" s="101"/>
      <c r="B89" s="422"/>
      <c r="C89" s="422"/>
      <c r="D89" s="166"/>
      <c r="E89" s="165"/>
      <c r="F89" s="101"/>
      <c r="G89" s="101"/>
      <c r="H89" s="33"/>
      <c r="I89" s="33"/>
      <c r="J89" s="33"/>
      <c r="K89" s="33"/>
    </row>
    <row r="90" spans="1:11" ht="14.25">
      <c r="A90" s="101"/>
      <c r="B90" s="422"/>
      <c r="C90" s="422"/>
      <c r="D90" s="166"/>
      <c r="E90" s="165"/>
      <c r="F90" s="101"/>
      <c r="G90" s="101"/>
      <c r="H90" s="33"/>
      <c r="I90" s="33"/>
      <c r="J90" s="33"/>
      <c r="K90" s="33"/>
    </row>
    <row r="91" spans="1:11" ht="15" thickBot="1">
      <c r="A91" s="101"/>
      <c r="B91" s="431"/>
      <c r="C91" s="431"/>
      <c r="D91" s="168"/>
      <c r="E91" s="169"/>
      <c r="F91" s="101"/>
      <c r="G91" s="101"/>
      <c r="H91" s="33"/>
      <c r="I91" s="33"/>
      <c r="J91" s="33"/>
      <c r="K91" s="33"/>
    </row>
    <row r="92" spans="1:11" ht="14.25">
      <c r="A92" s="101"/>
      <c r="B92" s="129"/>
      <c r="C92" s="130"/>
      <c r="D92" s="170"/>
      <c r="E92" s="171"/>
      <c r="F92" s="101"/>
      <c r="G92" s="101"/>
      <c r="H92" s="33"/>
      <c r="I92" s="33"/>
      <c r="J92" s="33"/>
      <c r="K92" s="33"/>
    </row>
    <row r="93" spans="1:11" ht="14.25" customHeight="1">
      <c r="A93" s="101"/>
      <c r="B93" s="445">
        <f>B84+1</f>
        <v>41801</v>
      </c>
      <c r="C93" s="446" t="str">
        <f>CHOOSE(WEEKDAY(B93,2),"星期一","星期二","星期三","星期四","星期五","星期六","星期日")</f>
        <v>星期三</v>
      </c>
      <c r="D93" s="152"/>
      <c r="E93" s="153"/>
      <c r="F93" s="101"/>
      <c r="G93" s="101"/>
      <c r="H93" s="33"/>
      <c r="I93" s="33"/>
      <c r="J93" s="33"/>
      <c r="K93" s="33"/>
    </row>
    <row r="94" spans="1:11" ht="14.25" customHeight="1">
      <c r="A94" s="101"/>
      <c r="B94" s="445"/>
      <c r="C94" s="447"/>
      <c r="D94" s="154"/>
      <c r="E94" s="155"/>
      <c r="F94" s="101"/>
      <c r="G94" s="101"/>
      <c r="H94" s="33"/>
      <c r="I94" s="33"/>
      <c r="J94" s="33"/>
      <c r="K94" s="33"/>
    </row>
    <row r="95" spans="1:11" ht="14.25">
      <c r="A95" s="101"/>
      <c r="B95" s="448"/>
      <c r="C95" s="448"/>
      <c r="D95" s="156"/>
      <c r="E95" s="157"/>
      <c r="F95" s="101"/>
      <c r="G95" s="101"/>
      <c r="H95" s="33"/>
      <c r="I95" s="33"/>
      <c r="J95" s="33"/>
      <c r="K95" s="33"/>
    </row>
    <row r="96" spans="1:11" ht="14.25">
      <c r="A96" s="101"/>
      <c r="B96" s="448"/>
      <c r="C96" s="448"/>
      <c r="D96" s="156"/>
      <c r="E96" s="155"/>
      <c r="F96" s="101"/>
      <c r="G96" s="101"/>
      <c r="H96" s="33"/>
      <c r="I96" s="33"/>
      <c r="J96" s="33"/>
      <c r="K96" s="33"/>
    </row>
    <row r="97" spans="1:11" ht="14.25">
      <c r="A97" s="101"/>
      <c r="B97" s="448"/>
      <c r="C97" s="448"/>
      <c r="D97" s="156"/>
      <c r="E97" s="155"/>
      <c r="F97" s="101"/>
      <c r="G97" s="101"/>
      <c r="H97" s="33"/>
      <c r="I97" s="33"/>
      <c r="J97" s="33"/>
      <c r="K97" s="33"/>
    </row>
    <row r="98" spans="1:11" ht="14.25">
      <c r="A98" s="101"/>
      <c r="B98" s="448"/>
      <c r="C98" s="448"/>
      <c r="D98" s="156"/>
      <c r="E98" s="155"/>
      <c r="F98" s="101"/>
      <c r="G98" s="101"/>
      <c r="H98" s="33"/>
      <c r="I98" s="33"/>
      <c r="J98" s="33"/>
      <c r="K98" s="33"/>
    </row>
    <row r="99" spans="1:11" ht="14.25">
      <c r="A99" s="101"/>
      <c r="B99" s="448"/>
      <c r="C99" s="448"/>
      <c r="D99" s="156"/>
      <c r="E99" s="155"/>
      <c r="F99" s="101"/>
      <c r="G99" s="101"/>
      <c r="H99" s="33"/>
      <c r="I99" s="33"/>
      <c r="J99" s="33"/>
      <c r="K99" s="33"/>
    </row>
    <row r="100" spans="1:11" ht="15" thickBot="1">
      <c r="A100" s="101"/>
      <c r="B100" s="449"/>
      <c r="C100" s="449"/>
      <c r="D100" s="158"/>
      <c r="E100" s="159"/>
      <c r="F100" s="101"/>
      <c r="G100" s="101"/>
      <c r="H100" s="33"/>
      <c r="I100" s="33"/>
      <c r="J100" s="33"/>
      <c r="K100" s="33"/>
    </row>
    <row r="101" spans="1:11" ht="14.25">
      <c r="A101" s="101"/>
      <c r="B101" s="118"/>
      <c r="C101" s="119"/>
      <c r="D101" s="160"/>
      <c r="E101" s="161"/>
      <c r="F101" s="101"/>
      <c r="G101" s="101"/>
      <c r="H101" s="33"/>
      <c r="I101" s="33"/>
      <c r="J101" s="33"/>
      <c r="K101" s="33"/>
    </row>
    <row r="102" spans="1:11" ht="14.25" customHeight="1">
      <c r="A102" s="101"/>
      <c r="B102" s="425">
        <f>B93+1</f>
        <v>41802</v>
      </c>
      <c r="C102" s="426" t="str">
        <f>CHOOSE(WEEKDAY(B102,2),"星期一","星期二","星期三","星期四","星期五","星期六","星期日")</f>
        <v>星期四</v>
      </c>
      <c r="D102" s="162"/>
      <c r="E102" s="163"/>
      <c r="F102" s="101"/>
      <c r="G102" s="101"/>
      <c r="H102" s="33"/>
      <c r="I102" s="33"/>
      <c r="J102" s="33"/>
      <c r="K102" s="33"/>
    </row>
    <row r="103" spans="1:11" ht="14.25" customHeight="1">
      <c r="A103" s="101"/>
      <c r="B103" s="425"/>
      <c r="C103" s="427"/>
      <c r="D103" s="164"/>
      <c r="E103" s="165"/>
      <c r="F103" s="101"/>
      <c r="G103" s="101"/>
      <c r="H103" s="33"/>
      <c r="I103" s="33"/>
      <c r="J103" s="33"/>
      <c r="K103" s="33"/>
    </row>
    <row r="104" spans="1:11" ht="14.25">
      <c r="A104" s="101"/>
      <c r="B104" s="422"/>
      <c r="C104" s="422"/>
      <c r="D104" s="166"/>
      <c r="E104" s="167"/>
      <c r="F104" s="101"/>
      <c r="G104" s="101"/>
      <c r="H104" s="33"/>
      <c r="I104" s="33"/>
      <c r="J104" s="33"/>
      <c r="K104" s="33"/>
    </row>
    <row r="105" spans="1:11" ht="14.25">
      <c r="A105" s="101"/>
      <c r="B105" s="422"/>
      <c r="C105" s="422"/>
      <c r="D105" s="166"/>
      <c r="E105" s="165"/>
      <c r="F105" s="101"/>
      <c r="G105" s="101"/>
      <c r="H105" s="33"/>
      <c r="I105" s="33"/>
      <c r="J105" s="33"/>
      <c r="K105" s="33"/>
    </row>
    <row r="106" spans="1:11" ht="14.25">
      <c r="A106" s="101"/>
      <c r="B106" s="422"/>
      <c r="C106" s="422"/>
      <c r="D106" s="166"/>
      <c r="E106" s="165"/>
      <c r="F106" s="101"/>
      <c r="G106" s="101"/>
      <c r="H106" s="33"/>
      <c r="I106" s="33"/>
      <c r="J106" s="33"/>
      <c r="K106" s="33"/>
    </row>
    <row r="107" spans="1:11" ht="14.25">
      <c r="A107" s="101"/>
      <c r="B107" s="422"/>
      <c r="C107" s="422"/>
      <c r="D107" s="166"/>
      <c r="E107" s="165"/>
      <c r="F107" s="101"/>
      <c r="G107" s="101"/>
      <c r="H107" s="33"/>
      <c r="I107" s="33"/>
      <c r="J107" s="33"/>
      <c r="K107" s="33"/>
    </row>
    <row r="108" spans="1:11" ht="14.25">
      <c r="A108" s="101"/>
      <c r="B108" s="422"/>
      <c r="C108" s="422"/>
      <c r="D108" s="166"/>
      <c r="E108" s="165"/>
      <c r="F108" s="101"/>
      <c r="G108" s="101"/>
      <c r="H108" s="33"/>
      <c r="I108" s="33"/>
      <c r="J108" s="33"/>
      <c r="K108" s="33"/>
    </row>
    <row r="109" spans="1:11" ht="15" thickBot="1">
      <c r="A109" s="101"/>
      <c r="B109" s="431"/>
      <c r="C109" s="431"/>
      <c r="D109" s="168"/>
      <c r="E109" s="169"/>
      <c r="F109" s="101"/>
      <c r="G109" s="101"/>
      <c r="H109" s="33"/>
      <c r="I109" s="33"/>
      <c r="J109" s="33"/>
      <c r="K109" s="33"/>
    </row>
    <row r="110" spans="1:11" ht="14.25">
      <c r="A110" s="101"/>
      <c r="B110" s="129"/>
      <c r="C110" s="130"/>
      <c r="D110" s="170"/>
      <c r="E110" s="171"/>
      <c r="F110" s="101"/>
      <c r="G110" s="101"/>
      <c r="H110" s="33"/>
      <c r="I110" s="33"/>
      <c r="J110" s="33"/>
      <c r="K110" s="33"/>
    </row>
    <row r="111" spans="1:11" ht="14.25" customHeight="1">
      <c r="A111" s="101"/>
      <c r="B111" s="445">
        <f>B102+1</f>
        <v>41803</v>
      </c>
      <c r="C111" s="446" t="str">
        <f>CHOOSE(WEEKDAY(B111,2),"星期一","星期二","星期三","星期四","星期五","星期六","星期日")</f>
        <v>星期五</v>
      </c>
      <c r="D111" s="152"/>
      <c r="E111" s="153"/>
      <c r="F111" s="101"/>
      <c r="G111" s="101"/>
      <c r="H111" s="33"/>
      <c r="I111" s="33"/>
      <c r="J111" s="33"/>
      <c r="K111" s="33"/>
    </row>
    <row r="112" spans="1:11" ht="14.25" customHeight="1">
      <c r="A112" s="101"/>
      <c r="B112" s="445"/>
      <c r="C112" s="447"/>
      <c r="D112" s="154"/>
      <c r="E112" s="155"/>
      <c r="F112" s="101"/>
      <c r="G112" s="101"/>
      <c r="H112" s="33"/>
      <c r="I112" s="33"/>
      <c r="J112" s="33"/>
      <c r="K112" s="33"/>
    </row>
    <row r="113" spans="1:11" ht="14.25">
      <c r="A113" s="101"/>
      <c r="B113" s="448"/>
      <c r="C113" s="448"/>
      <c r="D113" s="156"/>
      <c r="E113" s="157"/>
      <c r="F113" s="101"/>
      <c r="G113" s="101"/>
      <c r="H113" s="33"/>
      <c r="I113" s="33"/>
      <c r="J113" s="33"/>
      <c r="K113" s="33"/>
    </row>
    <row r="114" spans="1:11" ht="14.25">
      <c r="A114" s="101"/>
      <c r="B114" s="448"/>
      <c r="C114" s="448"/>
      <c r="D114" s="156"/>
      <c r="E114" s="155"/>
      <c r="F114" s="101"/>
      <c r="G114" s="101"/>
      <c r="H114" s="33"/>
      <c r="I114" s="33"/>
      <c r="J114" s="33"/>
      <c r="K114" s="33"/>
    </row>
    <row r="115" spans="1:11" ht="14.25">
      <c r="A115" s="101"/>
      <c r="B115" s="448"/>
      <c r="C115" s="448"/>
      <c r="D115" s="156"/>
      <c r="E115" s="155"/>
      <c r="F115" s="101"/>
      <c r="G115" s="101"/>
      <c r="H115" s="33"/>
      <c r="I115" s="33"/>
      <c r="J115" s="33"/>
      <c r="K115" s="33"/>
    </row>
    <row r="116" spans="1:11" ht="14.25">
      <c r="A116" s="101"/>
      <c r="B116" s="448"/>
      <c r="C116" s="448"/>
      <c r="D116" s="156"/>
      <c r="E116" s="155"/>
      <c r="F116" s="101"/>
      <c r="G116" s="101"/>
      <c r="H116" s="33"/>
      <c r="I116" s="33"/>
      <c r="J116" s="33"/>
      <c r="K116" s="33"/>
    </row>
    <row r="117" spans="1:11" ht="14.25">
      <c r="A117" s="101"/>
      <c r="B117" s="448"/>
      <c r="C117" s="448"/>
      <c r="D117" s="156"/>
      <c r="E117" s="155"/>
      <c r="F117" s="101"/>
      <c r="G117" s="101"/>
      <c r="H117" s="33"/>
      <c r="I117" s="33"/>
      <c r="J117" s="33"/>
      <c r="K117" s="33"/>
    </row>
    <row r="118" spans="1:11" ht="15" thickBot="1">
      <c r="A118" s="101"/>
      <c r="B118" s="449"/>
      <c r="C118" s="449"/>
      <c r="D118" s="158"/>
      <c r="E118" s="159"/>
      <c r="F118" s="101"/>
      <c r="G118" s="101"/>
      <c r="H118" s="33"/>
      <c r="I118" s="33"/>
      <c r="J118" s="33"/>
      <c r="K118" s="33"/>
    </row>
    <row r="119" spans="1:11" ht="14.25">
      <c r="A119" s="101"/>
      <c r="B119" s="118"/>
      <c r="C119" s="119"/>
      <c r="D119" s="160"/>
      <c r="E119" s="161"/>
      <c r="F119" s="101"/>
      <c r="G119" s="101"/>
      <c r="H119" s="33"/>
      <c r="I119" s="33"/>
      <c r="J119" s="33"/>
      <c r="K119" s="33"/>
    </row>
    <row r="120" spans="1:11" ht="14.25" customHeight="1">
      <c r="A120" s="101"/>
      <c r="B120" s="425">
        <f>B111+1</f>
        <v>41804</v>
      </c>
      <c r="C120" s="426" t="str">
        <f>CHOOSE(WEEKDAY(B120,2),"星期一","星期二","星期三","星期四","星期五","星期六","星期日")</f>
        <v>星期六</v>
      </c>
      <c r="D120" s="162"/>
      <c r="E120" s="163"/>
      <c r="F120" s="101"/>
      <c r="G120" s="101"/>
      <c r="H120" s="33"/>
      <c r="I120" s="33"/>
      <c r="J120" s="33"/>
      <c r="K120" s="33"/>
    </row>
    <row r="121" spans="1:11" ht="14.25" customHeight="1">
      <c r="A121" s="101"/>
      <c r="B121" s="425"/>
      <c r="C121" s="427"/>
      <c r="D121" s="164"/>
      <c r="E121" s="165"/>
      <c r="F121" s="101"/>
      <c r="G121" s="101"/>
      <c r="H121" s="33"/>
      <c r="I121" s="33"/>
      <c r="J121" s="33"/>
      <c r="K121" s="33"/>
    </row>
    <row r="122" spans="1:11" ht="14.25">
      <c r="A122" s="101"/>
      <c r="B122" s="422"/>
      <c r="C122" s="422"/>
      <c r="D122" s="166"/>
      <c r="E122" s="167"/>
      <c r="F122" s="101"/>
      <c r="G122" s="101"/>
      <c r="H122" s="33"/>
      <c r="I122" s="33"/>
      <c r="J122" s="33"/>
      <c r="K122" s="33"/>
    </row>
    <row r="123" spans="1:11" ht="14.25">
      <c r="A123" s="101"/>
      <c r="B123" s="422"/>
      <c r="C123" s="422"/>
      <c r="D123" s="166"/>
      <c r="E123" s="165"/>
      <c r="F123" s="101"/>
      <c r="G123" s="101"/>
      <c r="H123" s="33"/>
      <c r="I123" s="33"/>
      <c r="J123" s="33"/>
      <c r="K123" s="33"/>
    </row>
    <row r="124" spans="1:11" ht="14.25">
      <c r="A124" s="101"/>
      <c r="B124" s="422"/>
      <c r="C124" s="422"/>
      <c r="D124" s="166"/>
      <c r="E124" s="165"/>
      <c r="F124" s="101"/>
      <c r="G124" s="101"/>
      <c r="H124" s="33"/>
      <c r="I124" s="33"/>
      <c r="J124" s="33"/>
      <c r="K124" s="33"/>
    </row>
    <row r="125" spans="1:11" ht="14.25">
      <c r="A125" s="101"/>
      <c r="B125" s="422"/>
      <c r="C125" s="422"/>
      <c r="D125" s="166"/>
      <c r="E125" s="165"/>
      <c r="F125" s="101"/>
      <c r="G125" s="101"/>
      <c r="H125" s="33"/>
      <c r="I125" s="33"/>
      <c r="J125" s="33"/>
      <c r="K125" s="33"/>
    </row>
    <row r="126" spans="1:11" ht="14.25">
      <c r="A126" s="101"/>
      <c r="B126" s="422"/>
      <c r="C126" s="422"/>
      <c r="D126" s="166"/>
      <c r="E126" s="165"/>
      <c r="F126" s="101"/>
      <c r="G126" s="101"/>
      <c r="H126" s="33"/>
      <c r="I126" s="33"/>
      <c r="J126" s="33"/>
      <c r="K126" s="33"/>
    </row>
    <row r="127" spans="1:11" ht="15" thickBot="1">
      <c r="A127" s="101"/>
      <c r="B127" s="431"/>
      <c r="C127" s="431"/>
      <c r="D127" s="168"/>
      <c r="E127" s="169"/>
      <c r="F127" s="101"/>
      <c r="G127" s="101"/>
      <c r="H127" s="33"/>
      <c r="I127" s="33"/>
      <c r="J127" s="33"/>
      <c r="K127" s="33"/>
    </row>
    <row r="128" spans="1:11" ht="14.25">
      <c r="A128" s="101"/>
      <c r="B128" s="129"/>
      <c r="C128" s="130"/>
      <c r="D128" s="170"/>
      <c r="E128" s="171"/>
      <c r="F128" s="101"/>
      <c r="G128" s="101"/>
      <c r="H128" s="33"/>
      <c r="I128" s="33"/>
      <c r="J128" s="33"/>
      <c r="K128" s="33"/>
    </row>
    <row r="129" spans="1:11" ht="14.25" customHeight="1">
      <c r="A129" s="101"/>
      <c r="B129" s="445">
        <f>B120+1</f>
        <v>41805</v>
      </c>
      <c r="C129" s="446" t="str">
        <f>CHOOSE(WEEKDAY(B129,2),"星期一","星期二","星期三","星期四","星期五","星期六","星期日")</f>
        <v>星期日</v>
      </c>
      <c r="D129" s="152"/>
      <c r="E129" s="153"/>
      <c r="F129" s="101"/>
      <c r="G129" s="101"/>
      <c r="H129" s="33"/>
      <c r="I129" s="33"/>
      <c r="J129" s="33"/>
      <c r="K129" s="33"/>
    </row>
    <row r="130" spans="1:11" ht="14.25" customHeight="1">
      <c r="A130" s="101"/>
      <c r="B130" s="445"/>
      <c r="C130" s="447"/>
      <c r="D130" s="154"/>
      <c r="E130" s="155"/>
      <c r="F130" s="101"/>
      <c r="G130" s="101"/>
      <c r="H130" s="33"/>
      <c r="I130" s="33"/>
      <c r="J130" s="33"/>
      <c r="K130" s="33"/>
    </row>
    <row r="131" spans="1:11" ht="14.25">
      <c r="A131" s="101"/>
      <c r="B131" s="448"/>
      <c r="C131" s="448"/>
      <c r="D131" s="156"/>
      <c r="E131" s="157"/>
      <c r="F131" s="101"/>
      <c r="G131" s="101"/>
      <c r="H131" s="33"/>
      <c r="I131" s="33"/>
      <c r="J131" s="33"/>
      <c r="K131" s="33"/>
    </row>
    <row r="132" spans="1:11" ht="14.25">
      <c r="A132" s="101"/>
      <c r="B132" s="448"/>
      <c r="C132" s="448"/>
      <c r="D132" s="156"/>
      <c r="E132" s="155"/>
      <c r="F132" s="101"/>
      <c r="G132" s="101"/>
      <c r="H132" s="33"/>
      <c r="I132" s="33"/>
      <c r="J132" s="33"/>
      <c r="K132" s="33"/>
    </row>
    <row r="133" spans="1:11" ht="14.25">
      <c r="A133" s="101"/>
      <c r="B133" s="448"/>
      <c r="C133" s="448"/>
      <c r="D133" s="156"/>
      <c r="E133" s="155"/>
      <c r="F133" s="101"/>
      <c r="G133" s="101"/>
      <c r="H133" s="33"/>
      <c r="I133" s="33"/>
      <c r="J133" s="33"/>
      <c r="K133" s="33"/>
    </row>
    <row r="134" spans="1:11" ht="14.25">
      <c r="A134" s="101"/>
      <c r="B134" s="448"/>
      <c r="C134" s="448"/>
      <c r="D134" s="156"/>
      <c r="E134" s="155"/>
      <c r="F134" s="101"/>
      <c r="G134" s="101"/>
      <c r="H134" s="33"/>
      <c r="I134" s="33"/>
      <c r="J134" s="33"/>
      <c r="K134" s="33"/>
    </row>
    <row r="135" spans="1:11" ht="14.25">
      <c r="A135" s="101"/>
      <c r="B135" s="448"/>
      <c r="C135" s="448"/>
      <c r="D135" s="156"/>
      <c r="E135" s="155"/>
      <c r="F135" s="101"/>
      <c r="G135" s="101"/>
      <c r="H135" s="33"/>
      <c r="I135" s="33"/>
      <c r="J135" s="33"/>
      <c r="K135" s="33"/>
    </row>
    <row r="136" spans="1:11" ht="15" thickBot="1">
      <c r="A136" s="101"/>
      <c r="B136" s="449"/>
      <c r="C136" s="449"/>
      <c r="D136" s="158"/>
      <c r="E136" s="159"/>
      <c r="F136" s="101"/>
      <c r="G136" s="101"/>
      <c r="H136" s="33"/>
      <c r="I136" s="33"/>
      <c r="J136" s="33"/>
      <c r="K136" s="33"/>
    </row>
    <row r="137" spans="1:11" ht="14.25">
      <c r="A137" s="101"/>
      <c r="B137" s="118"/>
      <c r="C137" s="119"/>
      <c r="D137" s="160"/>
      <c r="E137" s="161"/>
      <c r="F137" s="101"/>
      <c r="G137" s="101"/>
      <c r="H137" s="33"/>
      <c r="I137" s="33"/>
      <c r="J137" s="33"/>
      <c r="K137" s="33"/>
    </row>
    <row r="138" spans="1:11" ht="14.25" customHeight="1">
      <c r="A138" s="101"/>
      <c r="B138" s="425">
        <f>B129+1</f>
        <v>41806</v>
      </c>
      <c r="C138" s="426" t="str">
        <f>CHOOSE(WEEKDAY(B138,2),"星期一","星期二","星期三","星期四","星期五","星期六","星期日")</f>
        <v>星期一</v>
      </c>
      <c r="D138" s="162"/>
      <c r="E138" s="163"/>
      <c r="F138" s="101"/>
      <c r="G138" s="101"/>
      <c r="H138" s="33"/>
      <c r="I138" s="33"/>
      <c r="J138" s="33"/>
      <c r="K138" s="33"/>
    </row>
    <row r="139" spans="1:11" ht="14.25" customHeight="1">
      <c r="A139" s="101"/>
      <c r="B139" s="425"/>
      <c r="C139" s="427"/>
      <c r="D139" s="164"/>
      <c r="E139" s="165"/>
      <c r="F139" s="101"/>
      <c r="G139" s="101"/>
      <c r="H139" s="33"/>
      <c r="I139" s="33"/>
      <c r="J139" s="33"/>
      <c r="K139" s="33"/>
    </row>
    <row r="140" spans="1:11" ht="14.25">
      <c r="A140" s="101"/>
      <c r="B140" s="422"/>
      <c r="C140" s="422"/>
      <c r="D140" s="166"/>
      <c r="E140" s="167"/>
      <c r="F140" s="101"/>
      <c r="G140" s="101"/>
      <c r="H140" s="33"/>
      <c r="I140" s="33"/>
      <c r="J140" s="33"/>
      <c r="K140" s="33"/>
    </row>
    <row r="141" spans="1:11" ht="14.25">
      <c r="A141" s="101"/>
      <c r="B141" s="422"/>
      <c r="C141" s="422"/>
      <c r="D141" s="166"/>
      <c r="E141" s="165"/>
      <c r="F141" s="101"/>
      <c r="G141" s="101"/>
      <c r="H141" s="33"/>
      <c r="I141" s="33"/>
      <c r="J141" s="33"/>
      <c r="K141" s="33"/>
    </row>
    <row r="142" spans="1:11" ht="14.25">
      <c r="A142" s="101"/>
      <c r="B142" s="422"/>
      <c r="C142" s="422"/>
      <c r="D142" s="166"/>
      <c r="E142" s="165"/>
      <c r="F142" s="101"/>
      <c r="G142" s="101"/>
      <c r="H142" s="33"/>
      <c r="I142" s="33"/>
      <c r="J142" s="33"/>
      <c r="K142" s="33"/>
    </row>
    <row r="143" spans="1:11" ht="14.25">
      <c r="A143" s="101"/>
      <c r="B143" s="422"/>
      <c r="C143" s="422"/>
      <c r="D143" s="166"/>
      <c r="E143" s="165"/>
      <c r="F143" s="101"/>
      <c r="G143" s="101"/>
      <c r="H143" s="33"/>
      <c r="I143" s="33"/>
      <c r="J143" s="33"/>
      <c r="K143" s="33"/>
    </row>
    <row r="144" spans="1:11" ht="14.25">
      <c r="A144" s="101"/>
      <c r="B144" s="422"/>
      <c r="C144" s="422"/>
      <c r="D144" s="166"/>
      <c r="E144" s="165"/>
      <c r="F144" s="101"/>
      <c r="G144" s="101"/>
      <c r="H144" s="33"/>
      <c r="I144" s="33"/>
      <c r="J144" s="33"/>
      <c r="K144" s="33"/>
    </row>
    <row r="145" spans="1:11" ht="15" thickBot="1">
      <c r="A145" s="101"/>
      <c r="B145" s="431"/>
      <c r="C145" s="431"/>
      <c r="D145" s="168"/>
      <c r="E145" s="169"/>
      <c r="F145" s="101"/>
      <c r="G145" s="101"/>
      <c r="H145" s="33"/>
      <c r="I145" s="33"/>
      <c r="J145" s="33"/>
      <c r="K145" s="33"/>
    </row>
    <row r="146" spans="1:11" ht="14.25">
      <c r="A146" s="101"/>
      <c r="B146" s="129"/>
      <c r="C146" s="130"/>
      <c r="D146" s="170"/>
      <c r="E146" s="171"/>
      <c r="F146" s="101"/>
      <c r="G146" s="101"/>
      <c r="H146" s="33"/>
      <c r="I146" s="33"/>
      <c r="J146" s="33"/>
      <c r="K146" s="33"/>
    </row>
    <row r="147" spans="1:11" ht="14.25" customHeight="1">
      <c r="A147" s="101"/>
      <c r="B147" s="445">
        <f>B138+1</f>
        <v>41807</v>
      </c>
      <c r="C147" s="446" t="str">
        <f>CHOOSE(WEEKDAY(B147,2),"星期一","星期二","星期三","星期四","星期五","星期六","星期日")</f>
        <v>星期二</v>
      </c>
      <c r="D147" s="152"/>
      <c r="E147" s="153"/>
      <c r="F147" s="101"/>
      <c r="G147" s="101"/>
      <c r="H147" s="33"/>
      <c r="I147" s="33"/>
      <c r="J147" s="33"/>
      <c r="K147" s="33"/>
    </row>
    <row r="148" spans="1:11" ht="14.25" customHeight="1">
      <c r="A148" s="101"/>
      <c r="B148" s="445"/>
      <c r="C148" s="447"/>
      <c r="D148" s="154"/>
      <c r="E148" s="155"/>
      <c r="F148" s="101"/>
      <c r="G148" s="101"/>
      <c r="H148" s="33"/>
      <c r="I148" s="33"/>
      <c r="J148" s="33"/>
      <c r="K148" s="33"/>
    </row>
    <row r="149" spans="1:11" ht="14.25">
      <c r="A149" s="101"/>
      <c r="B149" s="448"/>
      <c r="C149" s="448"/>
      <c r="D149" s="156"/>
      <c r="E149" s="157"/>
      <c r="F149" s="101"/>
      <c r="G149" s="101"/>
      <c r="H149" s="33"/>
      <c r="I149" s="33"/>
      <c r="J149" s="33"/>
      <c r="K149" s="33"/>
    </row>
    <row r="150" spans="1:11" ht="14.25">
      <c r="A150" s="101"/>
      <c r="B150" s="448"/>
      <c r="C150" s="448"/>
      <c r="D150" s="156"/>
      <c r="E150" s="155"/>
      <c r="F150" s="101"/>
      <c r="G150" s="101"/>
      <c r="H150" s="33"/>
      <c r="I150" s="33"/>
      <c r="J150" s="33"/>
      <c r="K150" s="33"/>
    </row>
    <row r="151" spans="1:11" ht="14.25">
      <c r="A151" s="101"/>
      <c r="B151" s="448"/>
      <c r="C151" s="448"/>
      <c r="D151" s="156"/>
      <c r="E151" s="155"/>
      <c r="F151" s="101"/>
      <c r="G151" s="101"/>
      <c r="H151" s="33"/>
      <c r="I151" s="33"/>
      <c r="J151" s="33"/>
      <c r="K151" s="33"/>
    </row>
    <row r="152" spans="1:11" ht="14.25">
      <c r="A152" s="101"/>
      <c r="B152" s="448"/>
      <c r="C152" s="448"/>
      <c r="D152" s="156"/>
      <c r="E152" s="155"/>
      <c r="F152" s="101"/>
      <c r="G152" s="101"/>
      <c r="H152" s="33"/>
      <c r="I152" s="33"/>
      <c r="J152" s="33"/>
      <c r="K152" s="33"/>
    </row>
    <row r="153" spans="1:11" ht="14.25">
      <c r="A153" s="101"/>
      <c r="B153" s="448"/>
      <c r="C153" s="448"/>
      <c r="D153" s="156"/>
      <c r="E153" s="155"/>
      <c r="F153" s="101"/>
      <c r="G153" s="101"/>
      <c r="H153" s="33"/>
      <c r="I153" s="33"/>
      <c r="J153" s="33"/>
      <c r="K153" s="33"/>
    </row>
    <row r="154" spans="1:11" ht="15" thickBot="1">
      <c r="A154" s="101"/>
      <c r="B154" s="449"/>
      <c r="C154" s="449"/>
      <c r="D154" s="158"/>
      <c r="E154" s="159"/>
      <c r="F154" s="101"/>
      <c r="G154" s="101"/>
      <c r="H154" s="33"/>
      <c r="I154" s="33"/>
      <c r="J154" s="33"/>
      <c r="K154" s="33"/>
    </row>
    <row r="155" spans="1:11" ht="14.25">
      <c r="A155" s="101"/>
      <c r="B155" s="118"/>
      <c r="C155" s="119"/>
      <c r="D155" s="160"/>
      <c r="E155" s="161"/>
      <c r="F155" s="101"/>
      <c r="G155" s="101"/>
      <c r="H155" s="33"/>
      <c r="I155" s="33"/>
      <c r="J155" s="33"/>
      <c r="K155" s="33"/>
    </row>
    <row r="156" spans="1:11" ht="14.25" customHeight="1">
      <c r="A156" s="101"/>
      <c r="B156" s="425">
        <f>B147+1</f>
        <v>41808</v>
      </c>
      <c r="C156" s="426" t="str">
        <f>CHOOSE(WEEKDAY(B156,2),"星期一","星期二","星期三","星期四","星期五","星期六","星期日")</f>
        <v>星期三</v>
      </c>
      <c r="D156" s="162"/>
      <c r="E156" s="163"/>
      <c r="F156" s="101"/>
      <c r="G156" s="101"/>
      <c r="H156" s="33"/>
      <c r="I156" s="33"/>
      <c r="J156" s="33"/>
      <c r="K156" s="33"/>
    </row>
    <row r="157" spans="1:11" ht="14.25" customHeight="1">
      <c r="A157" s="101"/>
      <c r="B157" s="425"/>
      <c r="C157" s="427"/>
      <c r="D157" s="164"/>
      <c r="E157" s="165"/>
      <c r="F157" s="101"/>
      <c r="G157" s="101"/>
      <c r="H157" s="33"/>
      <c r="I157" s="33"/>
      <c r="J157" s="33"/>
      <c r="K157" s="33"/>
    </row>
    <row r="158" spans="1:11" ht="14.25">
      <c r="A158" s="101"/>
      <c r="B158" s="422"/>
      <c r="C158" s="422"/>
      <c r="D158" s="166"/>
      <c r="E158" s="167"/>
      <c r="F158" s="101"/>
      <c r="G158" s="101"/>
      <c r="H158" s="33"/>
      <c r="I158" s="33"/>
      <c r="J158" s="33"/>
      <c r="K158" s="33"/>
    </row>
    <row r="159" spans="1:11" ht="14.25">
      <c r="A159" s="101"/>
      <c r="B159" s="422"/>
      <c r="C159" s="422"/>
      <c r="D159" s="166"/>
      <c r="E159" s="165"/>
      <c r="F159" s="101"/>
      <c r="G159" s="101"/>
      <c r="H159" s="33"/>
      <c r="I159" s="33"/>
      <c r="J159" s="33"/>
      <c r="K159" s="33"/>
    </row>
    <row r="160" spans="1:11" ht="14.25">
      <c r="A160" s="101"/>
      <c r="B160" s="422"/>
      <c r="C160" s="422"/>
      <c r="D160" s="166"/>
      <c r="E160" s="165"/>
      <c r="F160" s="101"/>
      <c r="G160" s="101"/>
      <c r="H160" s="33"/>
      <c r="I160" s="33"/>
      <c r="J160" s="33"/>
      <c r="K160" s="33"/>
    </row>
    <row r="161" spans="1:11" ht="14.25">
      <c r="A161" s="101"/>
      <c r="B161" s="422"/>
      <c r="C161" s="422"/>
      <c r="D161" s="166"/>
      <c r="E161" s="165"/>
      <c r="F161" s="101"/>
      <c r="G161" s="101"/>
      <c r="H161" s="33"/>
      <c r="I161" s="33"/>
      <c r="J161" s="33"/>
      <c r="K161" s="33"/>
    </row>
    <row r="162" spans="1:11" ht="14.25">
      <c r="A162" s="101"/>
      <c r="B162" s="422"/>
      <c r="C162" s="422"/>
      <c r="D162" s="166"/>
      <c r="E162" s="165"/>
      <c r="F162" s="101"/>
      <c r="G162" s="101"/>
      <c r="H162" s="33"/>
      <c r="I162" s="33"/>
      <c r="J162" s="33"/>
      <c r="K162" s="33"/>
    </row>
    <row r="163" spans="1:11" ht="15" thickBot="1">
      <c r="A163" s="101"/>
      <c r="B163" s="431"/>
      <c r="C163" s="431"/>
      <c r="D163" s="168"/>
      <c r="E163" s="169"/>
      <c r="F163" s="101"/>
      <c r="G163" s="101"/>
      <c r="H163" s="33"/>
      <c r="I163" s="33"/>
      <c r="J163" s="33"/>
      <c r="K163" s="33"/>
    </row>
    <row r="164" spans="1:11" ht="14.25">
      <c r="A164" s="101"/>
      <c r="B164" s="129"/>
      <c r="C164" s="130"/>
      <c r="D164" s="170"/>
      <c r="E164" s="171"/>
      <c r="F164" s="101"/>
      <c r="G164" s="101"/>
      <c r="H164" s="33"/>
      <c r="I164" s="33"/>
      <c r="J164" s="33"/>
      <c r="K164" s="33"/>
    </row>
    <row r="165" spans="1:11" ht="14.25" customHeight="1">
      <c r="A165" s="101"/>
      <c r="B165" s="445">
        <f>B156+1</f>
        <v>41809</v>
      </c>
      <c r="C165" s="446" t="str">
        <f>CHOOSE(WEEKDAY(B165,2),"星期一","星期二","星期三","星期四","星期五","星期六","星期日")</f>
        <v>星期四</v>
      </c>
      <c r="D165" s="152"/>
      <c r="E165" s="153"/>
      <c r="F165" s="101"/>
      <c r="G165" s="101"/>
      <c r="H165" s="33"/>
      <c r="I165" s="33"/>
      <c r="J165" s="33"/>
      <c r="K165" s="33"/>
    </row>
    <row r="166" spans="1:11" ht="14.25" customHeight="1">
      <c r="A166" s="101"/>
      <c r="B166" s="445"/>
      <c r="C166" s="447"/>
      <c r="D166" s="154"/>
      <c r="E166" s="155"/>
      <c r="F166" s="101"/>
      <c r="G166" s="101"/>
      <c r="H166" s="33"/>
      <c r="I166" s="33"/>
      <c r="J166" s="33"/>
      <c r="K166" s="33"/>
    </row>
    <row r="167" spans="1:11" ht="14.25">
      <c r="A167" s="101"/>
      <c r="B167" s="448"/>
      <c r="C167" s="448"/>
      <c r="D167" s="156"/>
      <c r="E167" s="157"/>
      <c r="F167" s="101"/>
      <c r="G167" s="101"/>
      <c r="H167" s="33"/>
      <c r="I167" s="33"/>
      <c r="J167" s="33"/>
      <c r="K167" s="33"/>
    </row>
    <row r="168" spans="1:11" ht="14.25">
      <c r="A168" s="101"/>
      <c r="B168" s="448"/>
      <c r="C168" s="448"/>
      <c r="D168" s="156"/>
      <c r="E168" s="155"/>
      <c r="F168" s="101"/>
      <c r="G168" s="101"/>
      <c r="H168" s="33"/>
      <c r="I168" s="33"/>
      <c r="J168" s="33"/>
      <c r="K168" s="33"/>
    </row>
    <row r="169" spans="1:11" ht="14.25">
      <c r="A169" s="101"/>
      <c r="B169" s="448"/>
      <c r="C169" s="448"/>
      <c r="D169" s="156"/>
      <c r="E169" s="155"/>
      <c r="F169" s="101"/>
      <c r="G169" s="101"/>
      <c r="H169" s="33"/>
      <c r="I169" s="33"/>
      <c r="J169" s="33"/>
      <c r="K169" s="33"/>
    </row>
    <row r="170" spans="1:11" ht="14.25">
      <c r="A170" s="101"/>
      <c r="B170" s="448"/>
      <c r="C170" s="448"/>
      <c r="D170" s="156"/>
      <c r="E170" s="155"/>
      <c r="F170" s="101"/>
      <c r="G170" s="101"/>
      <c r="H170" s="33"/>
      <c r="I170" s="33"/>
      <c r="J170" s="33"/>
      <c r="K170" s="33"/>
    </row>
    <row r="171" spans="1:11" ht="14.25">
      <c r="A171" s="101"/>
      <c r="B171" s="448"/>
      <c r="C171" s="448"/>
      <c r="D171" s="156"/>
      <c r="E171" s="155"/>
      <c r="F171" s="101"/>
      <c r="G171" s="101"/>
      <c r="H171" s="33"/>
      <c r="I171" s="33"/>
      <c r="J171" s="33"/>
      <c r="K171" s="33"/>
    </row>
    <row r="172" spans="1:11" ht="15" thickBot="1">
      <c r="A172" s="101"/>
      <c r="B172" s="449"/>
      <c r="C172" s="449"/>
      <c r="D172" s="158"/>
      <c r="E172" s="159"/>
      <c r="F172" s="101"/>
      <c r="G172" s="101"/>
      <c r="H172" s="33"/>
      <c r="I172" s="33"/>
      <c r="J172" s="33"/>
      <c r="K172" s="33"/>
    </row>
    <row r="173" spans="1:11" ht="14.25">
      <c r="A173" s="101"/>
      <c r="B173" s="118"/>
      <c r="C173" s="119"/>
      <c r="D173" s="160"/>
      <c r="E173" s="161"/>
      <c r="F173" s="101"/>
      <c r="G173" s="101"/>
      <c r="H173" s="33"/>
      <c r="I173" s="33"/>
      <c r="J173" s="33"/>
      <c r="K173" s="33"/>
    </row>
    <row r="174" spans="1:11" ht="14.25" customHeight="1">
      <c r="A174" s="101"/>
      <c r="B174" s="425">
        <f>B165+1</f>
        <v>41810</v>
      </c>
      <c r="C174" s="426" t="str">
        <f>CHOOSE(WEEKDAY(B174,2),"星期一","星期二","星期三","星期四","星期五","星期六","星期日")</f>
        <v>星期五</v>
      </c>
      <c r="D174" s="162"/>
      <c r="E174" s="163"/>
      <c r="F174" s="101"/>
      <c r="G174" s="101"/>
      <c r="H174" s="33"/>
      <c r="I174" s="33"/>
      <c r="J174" s="33"/>
      <c r="K174" s="33"/>
    </row>
    <row r="175" spans="1:11" ht="14.25" customHeight="1">
      <c r="A175" s="101"/>
      <c r="B175" s="425"/>
      <c r="C175" s="427"/>
      <c r="D175" s="164"/>
      <c r="E175" s="165"/>
      <c r="F175" s="101"/>
      <c r="G175" s="101"/>
      <c r="H175" s="33"/>
      <c r="I175" s="33"/>
      <c r="J175" s="33"/>
      <c r="K175" s="33"/>
    </row>
    <row r="176" spans="1:11" ht="14.25">
      <c r="A176" s="101"/>
      <c r="B176" s="422"/>
      <c r="C176" s="422"/>
      <c r="D176" s="166"/>
      <c r="E176" s="167"/>
      <c r="F176" s="101"/>
      <c r="G176" s="101"/>
      <c r="H176" s="33"/>
      <c r="I176" s="33"/>
      <c r="J176" s="33"/>
      <c r="K176" s="33"/>
    </row>
    <row r="177" spans="1:11" ht="14.25">
      <c r="A177" s="101"/>
      <c r="B177" s="422"/>
      <c r="C177" s="422"/>
      <c r="D177" s="166"/>
      <c r="E177" s="165"/>
      <c r="F177" s="101"/>
      <c r="G177" s="101"/>
      <c r="H177" s="33"/>
      <c r="I177" s="33"/>
      <c r="J177" s="33"/>
      <c r="K177" s="33"/>
    </row>
    <row r="178" spans="1:11" ht="14.25">
      <c r="A178" s="101"/>
      <c r="B178" s="422"/>
      <c r="C178" s="422"/>
      <c r="D178" s="166"/>
      <c r="E178" s="165"/>
      <c r="F178" s="101"/>
      <c r="G178" s="101"/>
      <c r="H178" s="33"/>
      <c r="I178" s="33"/>
      <c r="J178" s="33"/>
      <c r="K178" s="33"/>
    </row>
    <row r="179" spans="1:11" ht="14.25">
      <c r="A179" s="101"/>
      <c r="B179" s="422"/>
      <c r="C179" s="422"/>
      <c r="D179" s="166"/>
      <c r="E179" s="165"/>
      <c r="F179" s="101"/>
      <c r="G179" s="101"/>
      <c r="H179" s="33"/>
      <c r="I179" s="33"/>
      <c r="J179" s="33"/>
      <c r="K179" s="33"/>
    </row>
    <row r="180" spans="1:11" ht="14.25">
      <c r="A180" s="101"/>
      <c r="B180" s="422"/>
      <c r="C180" s="422"/>
      <c r="D180" s="166"/>
      <c r="E180" s="165"/>
      <c r="F180" s="101"/>
      <c r="G180" s="101"/>
      <c r="H180" s="33"/>
      <c r="I180" s="33"/>
      <c r="J180" s="33"/>
      <c r="K180" s="33"/>
    </row>
    <row r="181" spans="1:11" ht="15" thickBot="1">
      <c r="A181" s="101"/>
      <c r="B181" s="431"/>
      <c r="C181" s="431"/>
      <c r="D181" s="168"/>
      <c r="E181" s="169"/>
      <c r="F181" s="101"/>
      <c r="G181" s="101"/>
      <c r="H181" s="33"/>
      <c r="I181" s="33"/>
      <c r="J181" s="33"/>
      <c r="K181" s="33"/>
    </row>
    <row r="182" spans="1:11" ht="14.25">
      <c r="A182" s="101"/>
      <c r="B182" s="129"/>
      <c r="C182" s="130"/>
      <c r="D182" s="170"/>
      <c r="E182" s="171"/>
      <c r="F182" s="101"/>
      <c r="G182" s="101"/>
      <c r="H182" s="33"/>
      <c r="I182" s="33"/>
      <c r="J182" s="33"/>
      <c r="K182" s="33"/>
    </row>
    <row r="183" spans="1:11" ht="14.25" customHeight="1">
      <c r="A183" s="101"/>
      <c r="B183" s="445">
        <f>B174+1</f>
        <v>41811</v>
      </c>
      <c r="C183" s="446" t="str">
        <f>CHOOSE(WEEKDAY(B183,2),"星期一","星期二","星期三","星期四","星期五","星期六","星期日")</f>
        <v>星期六</v>
      </c>
      <c r="D183" s="152"/>
      <c r="E183" s="153"/>
      <c r="F183" s="101"/>
      <c r="G183" s="101"/>
      <c r="H183" s="33"/>
      <c r="I183" s="33"/>
      <c r="J183" s="33"/>
      <c r="K183" s="33"/>
    </row>
    <row r="184" spans="1:11" ht="14.25" customHeight="1">
      <c r="A184" s="101"/>
      <c r="B184" s="445"/>
      <c r="C184" s="447"/>
      <c r="D184" s="154"/>
      <c r="E184" s="155"/>
      <c r="F184" s="101"/>
      <c r="G184" s="101"/>
      <c r="H184" s="33"/>
      <c r="I184" s="33"/>
      <c r="J184" s="33"/>
      <c r="K184" s="33"/>
    </row>
    <row r="185" spans="1:11" ht="14.25">
      <c r="A185" s="101"/>
      <c r="B185" s="448"/>
      <c r="C185" s="448"/>
      <c r="D185" s="156"/>
      <c r="E185" s="157"/>
      <c r="F185" s="101"/>
      <c r="G185" s="101"/>
      <c r="H185" s="33"/>
      <c r="I185" s="33"/>
      <c r="J185" s="33"/>
      <c r="K185" s="33"/>
    </row>
    <row r="186" spans="1:11" ht="14.25">
      <c r="A186" s="101"/>
      <c r="B186" s="448"/>
      <c r="C186" s="448"/>
      <c r="D186" s="156"/>
      <c r="E186" s="155"/>
      <c r="F186" s="101"/>
      <c r="G186" s="101"/>
      <c r="H186" s="33"/>
      <c r="I186" s="33"/>
      <c r="J186" s="33"/>
      <c r="K186" s="33"/>
    </row>
    <row r="187" spans="1:11" ht="14.25">
      <c r="A187" s="101"/>
      <c r="B187" s="448"/>
      <c r="C187" s="448"/>
      <c r="D187" s="156"/>
      <c r="E187" s="155"/>
      <c r="F187" s="101"/>
      <c r="G187" s="101"/>
      <c r="H187" s="33"/>
      <c r="I187" s="33"/>
      <c r="J187" s="33"/>
      <c r="K187" s="33"/>
    </row>
    <row r="188" spans="1:11" ht="14.25">
      <c r="A188" s="101"/>
      <c r="B188" s="448"/>
      <c r="C188" s="448"/>
      <c r="D188" s="156"/>
      <c r="E188" s="155"/>
      <c r="F188" s="101"/>
      <c r="G188" s="101"/>
      <c r="H188" s="33"/>
      <c r="I188" s="33"/>
      <c r="J188" s="33"/>
      <c r="K188" s="33"/>
    </row>
    <row r="189" spans="1:11" ht="14.25">
      <c r="A189" s="101"/>
      <c r="B189" s="448"/>
      <c r="C189" s="448"/>
      <c r="D189" s="156"/>
      <c r="E189" s="155"/>
      <c r="F189" s="101"/>
      <c r="G189" s="101"/>
      <c r="H189" s="33"/>
      <c r="I189" s="33"/>
      <c r="J189" s="33"/>
      <c r="K189" s="33"/>
    </row>
    <row r="190" spans="1:11" ht="15" thickBot="1">
      <c r="A190" s="101"/>
      <c r="B190" s="449"/>
      <c r="C190" s="449"/>
      <c r="D190" s="158"/>
      <c r="E190" s="159"/>
      <c r="F190" s="101"/>
      <c r="G190" s="101"/>
      <c r="H190" s="33"/>
      <c r="I190" s="33"/>
      <c r="J190" s="33"/>
      <c r="K190" s="33"/>
    </row>
    <row r="191" spans="1:11" ht="14.25">
      <c r="A191" s="101"/>
      <c r="B191" s="118"/>
      <c r="C191" s="119"/>
      <c r="D191" s="160"/>
      <c r="E191" s="161"/>
      <c r="F191" s="101"/>
      <c r="G191" s="101"/>
      <c r="H191" s="33"/>
      <c r="I191" s="33"/>
      <c r="J191" s="33"/>
      <c r="K191" s="33"/>
    </row>
    <row r="192" spans="1:11" ht="14.25" customHeight="1">
      <c r="A192" s="101"/>
      <c r="B192" s="425">
        <f>B183+1</f>
        <v>41812</v>
      </c>
      <c r="C192" s="426" t="str">
        <f>CHOOSE(WEEKDAY(B192,2),"星期一","星期二","星期三","星期四","星期五","星期六","星期日")</f>
        <v>星期日</v>
      </c>
      <c r="D192" s="162"/>
      <c r="E192" s="163"/>
      <c r="F192" s="101"/>
      <c r="G192" s="101"/>
      <c r="H192" s="33"/>
      <c r="I192" s="33"/>
      <c r="J192" s="33"/>
      <c r="K192" s="33"/>
    </row>
    <row r="193" spans="1:11" ht="14.25" customHeight="1">
      <c r="A193" s="101"/>
      <c r="B193" s="425"/>
      <c r="C193" s="427"/>
      <c r="D193" s="164"/>
      <c r="E193" s="165"/>
      <c r="F193" s="101"/>
      <c r="G193" s="101"/>
      <c r="H193" s="33"/>
      <c r="I193" s="33"/>
      <c r="J193" s="33"/>
      <c r="K193" s="33"/>
    </row>
    <row r="194" spans="1:11" ht="14.25">
      <c r="A194" s="101"/>
      <c r="B194" s="422"/>
      <c r="C194" s="422"/>
      <c r="D194" s="166"/>
      <c r="E194" s="167"/>
      <c r="F194" s="101"/>
      <c r="G194" s="101"/>
      <c r="H194" s="33"/>
      <c r="I194" s="33"/>
      <c r="J194" s="33"/>
      <c r="K194" s="33"/>
    </row>
    <row r="195" spans="1:11" ht="14.25">
      <c r="A195" s="101"/>
      <c r="B195" s="422"/>
      <c r="C195" s="422"/>
      <c r="D195" s="166"/>
      <c r="E195" s="165"/>
      <c r="F195" s="101"/>
      <c r="G195" s="101"/>
      <c r="H195" s="33"/>
      <c r="I195" s="33"/>
      <c r="J195" s="33"/>
      <c r="K195" s="33"/>
    </row>
    <row r="196" spans="1:11" ht="14.25">
      <c r="A196" s="101"/>
      <c r="B196" s="422"/>
      <c r="C196" s="422"/>
      <c r="D196" s="166"/>
      <c r="E196" s="165"/>
      <c r="F196" s="101"/>
      <c r="G196" s="101"/>
      <c r="H196" s="33"/>
      <c r="I196" s="33"/>
      <c r="J196" s="33"/>
      <c r="K196" s="33"/>
    </row>
    <row r="197" spans="1:11" ht="14.25">
      <c r="A197" s="101"/>
      <c r="B197" s="422"/>
      <c r="C197" s="422"/>
      <c r="D197" s="166"/>
      <c r="E197" s="165"/>
      <c r="F197" s="101"/>
      <c r="G197" s="101"/>
      <c r="H197" s="33"/>
      <c r="I197" s="33"/>
      <c r="J197" s="33"/>
      <c r="K197" s="33"/>
    </row>
    <row r="198" spans="1:11" ht="14.25">
      <c r="A198" s="101"/>
      <c r="B198" s="422"/>
      <c r="C198" s="422"/>
      <c r="D198" s="166"/>
      <c r="E198" s="165"/>
      <c r="F198" s="101"/>
      <c r="G198" s="101"/>
      <c r="H198" s="33"/>
      <c r="I198" s="33"/>
      <c r="J198" s="33"/>
      <c r="K198" s="33"/>
    </row>
    <row r="199" spans="1:11" ht="15" thickBot="1">
      <c r="A199" s="101"/>
      <c r="B199" s="431"/>
      <c r="C199" s="431"/>
      <c r="D199" s="168"/>
      <c r="E199" s="169"/>
      <c r="F199" s="101"/>
      <c r="G199" s="101"/>
      <c r="H199" s="33"/>
      <c r="I199" s="33"/>
      <c r="J199" s="33"/>
      <c r="K199" s="33"/>
    </row>
    <row r="200" spans="1:11" ht="14.25">
      <c r="A200" s="101"/>
      <c r="B200" s="129"/>
      <c r="C200" s="130"/>
      <c r="D200" s="170"/>
      <c r="E200" s="171"/>
      <c r="F200" s="101"/>
      <c r="G200" s="101"/>
      <c r="H200" s="33"/>
      <c r="I200" s="33"/>
      <c r="J200" s="33"/>
      <c r="K200" s="33"/>
    </row>
    <row r="201" spans="1:11" ht="14.25" customHeight="1">
      <c r="A201" s="101"/>
      <c r="B201" s="445">
        <f>B192+1</f>
        <v>41813</v>
      </c>
      <c r="C201" s="446" t="str">
        <f>CHOOSE(WEEKDAY(B201,2),"星期一","星期二","星期三","星期四","星期五","星期六","星期日")</f>
        <v>星期一</v>
      </c>
      <c r="D201" s="152"/>
      <c r="E201" s="153"/>
      <c r="F201" s="101"/>
      <c r="G201" s="101"/>
      <c r="H201" s="33"/>
      <c r="I201" s="33"/>
      <c r="J201" s="33"/>
      <c r="K201" s="33"/>
    </row>
    <row r="202" spans="1:11" ht="14.25" customHeight="1">
      <c r="A202" s="101"/>
      <c r="B202" s="445"/>
      <c r="C202" s="447"/>
      <c r="D202" s="154"/>
      <c r="E202" s="155"/>
      <c r="F202" s="101"/>
      <c r="G202" s="101"/>
      <c r="H202" s="33"/>
      <c r="I202" s="33"/>
      <c r="J202" s="33"/>
      <c r="K202" s="33"/>
    </row>
    <row r="203" spans="1:11" ht="14.25">
      <c r="A203" s="101"/>
      <c r="B203" s="448"/>
      <c r="C203" s="448"/>
      <c r="D203" s="156"/>
      <c r="E203" s="157"/>
      <c r="F203" s="101"/>
      <c r="G203" s="101"/>
      <c r="H203" s="33"/>
      <c r="I203" s="33"/>
      <c r="J203" s="33"/>
      <c r="K203" s="33"/>
    </row>
    <row r="204" spans="1:11" ht="14.25">
      <c r="A204" s="101"/>
      <c r="B204" s="448"/>
      <c r="C204" s="448"/>
      <c r="D204" s="156"/>
      <c r="E204" s="155"/>
      <c r="F204" s="101"/>
      <c r="G204" s="101"/>
      <c r="H204" s="33"/>
      <c r="I204" s="33"/>
      <c r="J204" s="33"/>
      <c r="K204" s="33"/>
    </row>
    <row r="205" spans="1:11" ht="14.25">
      <c r="A205" s="101"/>
      <c r="B205" s="448"/>
      <c r="C205" s="448"/>
      <c r="D205" s="156"/>
      <c r="E205" s="155"/>
      <c r="F205" s="101"/>
      <c r="G205" s="101"/>
      <c r="H205" s="33"/>
      <c r="I205" s="33"/>
      <c r="J205" s="33"/>
      <c r="K205" s="33"/>
    </row>
    <row r="206" spans="1:11" ht="14.25">
      <c r="A206" s="101"/>
      <c r="B206" s="448"/>
      <c r="C206" s="448"/>
      <c r="D206" s="156"/>
      <c r="E206" s="155"/>
      <c r="F206" s="101"/>
      <c r="G206" s="101"/>
      <c r="H206" s="33"/>
      <c r="I206" s="33"/>
      <c r="J206" s="33"/>
      <c r="K206" s="33"/>
    </row>
    <row r="207" spans="1:11" ht="14.25">
      <c r="A207" s="101"/>
      <c r="B207" s="448"/>
      <c r="C207" s="448"/>
      <c r="D207" s="156"/>
      <c r="E207" s="155"/>
      <c r="F207" s="101"/>
      <c r="G207" s="101"/>
      <c r="H207" s="33"/>
      <c r="I207" s="33"/>
      <c r="J207" s="33"/>
      <c r="K207" s="33"/>
    </row>
    <row r="208" spans="1:11" ht="15" thickBot="1">
      <c r="A208" s="101"/>
      <c r="B208" s="449"/>
      <c r="C208" s="449"/>
      <c r="D208" s="158"/>
      <c r="E208" s="159"/>
      <c r="F208" s="101"/>
      <c r="G208" s="101"/>
      <c r="H208" s="33"/>
      <c r="I208" s="33"/>
      <c r="J208" s="33"/>
      <c r="K208" s="33"/>
    </row>
    <row r="209" spans="1:11" ht="14.25">
      <c r="A209" s="101"/>
      <c r="B209" s="118"/>
      <c r="C209" s="119"/>
      <c r="D209" s="160"/>
      <c r="E209" s="161"/>
      <c r="F209" s="101"/>
      <c r="G209" s="101"/>
      <c r="H209" s="33"/>
      <c r="I209" s="33"/>
      <c r="J209" s="33"/>
      <c r="K209" s="33"/>
    </row>
    <row r="210" spans="1:11" ht="14.25" customHeight="1">
      <c r="A210" s="101"/>
      <c r="B210" s="425">
        <f>B201+1</f>
        <v>41814</v>
      </c>
      <c r="C210" s="426" t="str">
        <f>CHOOSE(WEEKDAY(B210,2),"星期一","星期二","星期三","星期四","星期五","星期六","星期日")</f>
        <v>星期二</v>
      </c>
      <c r="D210" s="162"/>
      <c r="E210" s="163"/>
      <c r="F210" s="101"/>
      <c r="G210" s="101"/>
      <c r="H210" s="33"/>
      <c r="I210" s="33"/>
      <c r="J210" s="33"/>
      <c r="K210" s="33"/>
    </row>
    <row r="211" spans="1:11" ht="14.25" customHeight="1">
      <c r="A211" s="101"/>
      <c r="B211" s="425"/>
      <c r="C211" s="427"/>
      <c r="D211" s="164"/>
      <c r="E211" s="165"/>
      <c r="F211" s="101"/>
      <c r="G211" s="101"/>
      <c r="H211" s="33"/>
      <c r="I211" s="33"/>
      <c r="J211" s="33"/>
      <c r="K211" s="33"/>
    </row>
    <row r="212" spans="1:11" ht="14.25">
      <c r="A212" s="101"/>
      <c r="B212" s="422"/>
      <c r="C212" s="422"/>
      <c r="D212" s="166"/>
      <c r="E212" s="167"/>
      <c r="F212" s="101"/>
      <c r="G212" s="101"/>
      <c r="H212" s="33"/>
      <c r="I212" s="33"/>
      <c r="J212" s="33"/>
      <c r="K212" s="33"/>
    </row>
    <row r="213" spans="1:11" ht="14.25">
      <c r="A213" s="101"/>
      <c r="B213" s="422"/>
      <c r="C213" s="422"/>
      <c r="D213" s="166"/>
      <c r="E213" s="165"/>
      <c r="F213" s="101"/>
      <c r="G213" s="101"/>
      <c r="H213" s="33"/>
      <c r="I213" s="33"/>
      <c r="J213" s="33"/>
      <c r="K213" s="33"/>
    </row>
    <row r="214" spans="1:11" ht="14.25">
      <c r="A214" s="101"/>
      <c r="B214" s="422"/>
      <c r="C214" s="422"/>
      <c r="D214" s="166"/>
      <c r="E214" s="165"/>
      <c r="F214" s="101"/>
      <c r="G214" s="101"/>
      <c r="H214" s="33"/>
      <c r="I214" s="33"/>
      <c r="J214" s="33"/>
      <c r="K214" s="33"/>
    </row>
    <row r="215" spans="1:11" ht="14.25">
      <c r="A215" s="101"/>
      <c r="B215" s="422"/>
      <c r="C215" s="422"/>
      <c r="D215" s="166"/>
      <c r="E215" s="165"/>
      <c r="F215" s="101"/>
      <c r="G215" s="101"/>
      <c r="H215" s="33"/>
      <c r="I215" s="33"/>
      <c r="J215" s="33"/>
      <c r="K215" s="33"/>
    </row>
    <row r="216" spans="1:11" ht="14.25">
      <c r="A216" s="101"/>
      <c r="B216" s="422"/>
      <c r="C216" s="422"/>
      <c r="D216" s="166"/>
      <c r="E216" s="165"/>
      <c r="F216" s="101"/>
      <c r="G216" s="101"/>
      <c r="H216" s="33"/>
      <c r="I216" s="33"/>
      <c r="J216" s="33"/>
      <c r="K216" s="33"/>
    </row>
    <row r="217" spans="1:11" ht="15" thickBot="1">
      <c r="A217" s="101"/>
      <c r="B217" s="431"/>
      <c r="C217" s="431"/>
      <c r="D217" s="168"/>
      <c r="E217" s="169"/>
      <c r="F217" s="101"/>
      <c r="G217" s="101"/>
      <c r="H217" s="33"/>
      <c r="I217" s="33"/>
      <c r="J217" s="33"/>
      <c r="K217" s="33"/>
    </row>
    <row r="218" spans="1:11" ht="14.25">
      <c r="A218" s="101"/>
      <c r="B218" s="129"/>
      <c r="C218" s="130"/>
      <c r="D218" s="170"/>
      <c r="E218" s="171"/>
      <c r="F218" s="101"/>
      <c r="G218" s="101"/>
      <c r="H218" s="33"/>
      <c r="I218" s="33"/>
      <c r="J218" s="33"/>
      <c r="K218" s="33"/>
    </row>
    <row r="219" spans="1:11" ht="14.25" customHeight="1">
      <c r="A219" s="101"/>
      <c r="B219" s="445">
        <f>B210+1</f>
        <v>41815</v>
      </c>
      <c r="C219" s="446" t="str">
        <f>CHOOSE(WEEKDAY(B219,2),"星期一","星期二","星期三","星期四","星期五","星期六","星期日")</f>
        <v>星期三</v>
      </c>
      <c r="D219" s="152"/>
      <c r="E219" s="153"/>
      <c r="F219" s="101"/>
      <c r="G219" s="101"/>
      <c r="H219" s="33"/>
      <c r="I219" s="33"/>
      <c r="J219" s="33"/>
      <c r="K219" s="33"/>
    </row>
    <row r="220" spans="1:11" ht="14.25" customHeight="1">
      <c r="A220" s="101"/>
      <c r="B220" s="445"/>
      <c r="C220" s="447"/>
      <c r="D220" s="154"/>
      <c r="E220" s="155"/>
      <c r="F220" s="101"/>
      <c r="G220" s="101"/>
      <c r="H220" s="33"/>
      <c r="I220" s="33"/>
      <c r="J220" s="33"/>
      <c r="K220" s="33"/>
    </row>
    <row r="221" spans="1:11" ht="14.25">
      <c r="A221" s="101"/>
      <c r="B221" s="448"/>
      <c r="C221" s="448"/>
      <c r="D221" s="156"/>
      <c r="E221" s="157"/>
      <c r="F221" s="101"/>
      <c r="G221" s="101"/>
      <c r="H221" s="33"/>
      <c r="I221" s="33"/>
      <c r="J221" s="33"/>
      <c r="K221" s="33"/>
    </row>
    <row r="222" spans="1:11" ht="14.25">
      <c r="A222" s="101"/>
      <c r="B222" s="448"/>
      <c r="C222" s="448"/>
      <c r="D222" s="156"/>
      <c r="E222" s="155"/>
      <c r="F222" s="101"/>
      <c r="G222" s="101"/>
      <c r="H222" s="33"/>
      <c r="I222" s="33"/>
      <c r="J222" s="33"/>
      <c r="K222" s="33"/>
    </row>
    <row r="223" spans="1:11" ht="14.25">
      <c r="A223" s="101"/>
      <c r="B223" s="448"/>
      <c r="C223" s="448"/>
      <c r="D223" s="156"/>
      <c r="E223" s="155"/>
      <c r="F223" s="101"/>
      <c r="G223" s="101"/>
      <c r="H223" s="33"/>
      <c r="I223" s="33"/>
      <c r="J223" s="33"/>
      <c r="K223" s="33"/>
    </row>
    <row r="224" spans="1:11" ht="14.25">
      <c r="A224" s="101"/>
      <c r="B224" s="448"/>
      <c r="C224" s="448"/>
      <c r="D224" s="156"/>
      <c r="E224" s="155"/>
      <c r="F224" s="101"/>
      <c r="G224" s="101"/>
      <c r="H224" s="33"/>
      <c r="I224" s="33"/>
      <c r="J224" s="33"/>
      <c r="K224" s="33"/>
    </row>
    <row r="225" spans="1:11" ht="14.25">
      <c r="A225" s="101"/>
      <c r="B225" s="448"/>
      <c r="C225" s="448"/>
      <c r="D225" s="156"/>
      <c r="E225" s="155"/>
      <c r="F225" s="101"/>
      <c r="G225" s="101"/>
      <c r="H225" s="33"/>
      <c r="I225" s="33"/>
      <c r="J225" s="33"/>
      <c r="K225" s="33"/>
    </row>
    <row r="226" spans="1:11" ht="15" thickBot="1">
      <c r="A226" s="101"/>
      <c r="B226" s="449"/>
      <c r="C226" s="449"/>
      <c r="D226" s="158"/>
      <c r="E226" s="159"/>
      <c r="F226" s="101"/>
      <c r="G226" s="101"/>
      <c r="H226" s="33"/>
      <c r="I226" s="33"/>
      <c r="J226" s="33"/>
      <c r="K226" s="33"/>
    </row>
    <row r="227" spans="1:11" ht="14.25">
      <c r="A227" s="101"/>
      <c r="B227" s="118"/>
      <c r="C227" s="119"/>
      <c r="D227" s="160"/>
      <c r="E227" s="161"/>
      <c r="F227" s="101"/>
      <c r="G227" s="101"/>
      <c r="H227" s="33"/>
      <c r="I227" s="33"/>
      <c r="J227" s="33"/>
      <c r="K227" s="33"/>
    </row>
    <row r="228" spans="1:11" ht="14.25" customHeight="1">
      <c r="A228" s="101"/>
      <c r="B228" s="425">
        <f>B219+1</f>
        <v>41816</v>
      </c>
      <c r="C228" s="426" t="str">
        <f>CHOOSE(WEEKDAY(B228,2),"星期一","星期二","星期三","星期四","星期五","星期六","星期日")</f>
        <v>星期四</v>
      </c>
      <c r="D228" s="162"/>
      <c r="E228" s="163"/>
      <c r="F228" s="101"/>
      <c r="G228" s="101"/>
      <c r="H228" s="33"/>
      <c r="I228" s="33"/>
      <c r="J228" s="33"/>
      <c r="K228" s="33"/>
    </row>
    <row r="229" spans="1:11" ht="14.25" customHeight="1">
      <c r="A229" s="101"/>
      <c r="B229" s="425"/>
      <c r="C229" s="427"/>
      <c r="D229" s="164"/>
      <c r="E229" s="165"/>
      <c r="F229" s="101"/>
      <c r="G229" s="101"/>
      <c r="H229" s="33"/>
      <c r="I229" s="33"/>
      <c r="J229" s="33"/>
      <c r="K229" s="33"/>
    </row>
    <row r="230" spans="1:11" ht="14.25">
      <c r="A230" s="101"/>
      <c r="B230" s="422"/>
      <c r="C230" s="422"/>
      <c r="D230" s="166"/>
      <c r="E230" s="167"/>
      <c r="F230" s="101"/>
      <c r="G230" s="101"/>
      <c r="H230" s="33"/>
      <c r="I230" s="33"/>
      <c r="J230" s="33"/>
      <c r="K230" s="33"/>
    </row>
    <row r="231" spans="1:11" ht="14.25">
      <c r="A231" s="101"/>
      <c r="B231" s="422"/>
      <c r="C231" s="422"/>
      <c r="D231" s="166"/>
      <c r="E231" s="165"/>
      <c r="F231" s="101"/>
      <c r="G231" s="101"/>
      <c r="H231" s="33"/>
      <c r="I231" s="33"/>
      <c r="J231" s="33"/>
      <c r="K231" s="33"/>
    </row>
    <row r="232" spans="1:11" ht="14.25">
      <c r="A232" s="101"/>
      <c r="B232" s="422"/>
      <c r="C232" s="422"/>
      <c r="D232" s="166"/>
      <c r="E232" s="165"/>
      <c r="F232" s="101"/>
      <c r="G232" s="101"/>
      <c r="H232" s="33"/>
      <c r="I232" s="33"/>
      <c r="J232" s="33"/>
      <c r="K232" s="33"/>
    </row>
    <row r="233" spans="1:11" ht="14.25">
      <c r="A233" s="101"/>
      <c r="B233" s="422"/>
      <c r="C233" s="422"/>
      <c r="D233" s="166"/>
      <c r="E233" s="165"/>
      <c r="F233" s="101"/>
      <c r="G233" s="101"/>
      <c r="H233" s="33"/>
      <c r="I233" s="33"/>
      <c r="J233" s="33"/>
      <c r="K233" s="33"/>
    </row>
    <row r="234" spans="1:11" ht="14.25">
      <c r="A234" s="101"/>
      <c r="B234" s="422"/>
      <c r="C234" s="422"/>
      <c r="D234" s="166"/>
      <c r="E234" s="165"/>
      <c r="F234" s="101"/>
      <c r="G234" s="101"/>
      <c r="H234" s="33"/>
      <c r="I234" s="33"/>
      <c r="J234" s="33"/>
      <c r="K234" s="33"/>
    </row>
    <row r="235" spans="1:11" ht="15" thickBot="1">
      <c r="A235" s="101"/>
      <c r="B235" s="431"/>
      <c r="C235" s="431"/>
      <c r="D235" s="168"/>
      <c r="E235" s="169"/>
      <c r="F235" s="101"/>
      <c r="G235" s="101"/>
      <c r="H235" s="33"/>
      <c r="I235" s="33"/>
      <c r="J235" s="33"/>
      <c r="K235" s="33"/>
    </row>
    <row r="236" spans="1:11" ht="14.25">
      <c r="A236" s="101"/>
      <c r="B236" s="129"/>
      <c r="C236" s="130"/>
      <c r="D236" s="170"/>
      <c r="E236" s="171"/>
      <c r="F236" s="101"/>
      <c r="G236" s="101"/>
      <c r="H236" s="33"/>
      <c r="I236" s="33"/>
      <c r="J236" s="33"/>
      <c r="K236" s="33"/>
    </row>
    <row r="237" spans="1:11" ht="14.25" customHeight="1">
      <c r="A237" s="101"/>
      <c r="B237" s="445">
        <f>B228+1</f>
        <v>41817</v>
      </c>
      <c r="C237" s="446" t="str">
        <f>CHOOSE(WEEKDAY(B237,2),"星期一","星期二","星期三","星期四","星期五","星期六","星期日")</f>
        <v>星期五</v>
      </c>
      <c r="D237" s="152"/>
      <c r="E237" s="153"/>
      <c r="F237" s="101"/>
      <c r="G237" s="101"/>
      <c r="H237" s="33"/>
      <c r="I237" s="33"/>
      <c r="J237" s="33"/>
      <c r="K237" s="33"/>
    </row>
    <row r="238" spans="1:11" ht="14.25" customHeight="1">
      <c r="A238" s="101"/>
      <c r="B238" s="445"/>
      <c r="C238" s="447"/>
      <c r="D238" s="154"/>
      <c r="E238" s="155"/>
      <c r="F238" s="101"/>
      <c r="G238" s="101"/>
      <c r="H238" s="33"/>
      <c r="I238" s="33"/>
      <c r="J238" s="33"/>
      <c r="K238" s="33"/>
    </row>
    <row r="239" spans="1:11" ht="14.25">
      <c r="A239" s="101"/>
      <c r="B239" s="448"/>
      <c r="C239" s="448"/>
      <c r="D239" s="156"/>
      <c r="E239" s="157"/>
      <c r="F239" s="101"/>
      <c r="G239" s="101"/>
      <c r="H239" s="33"/>
      <c r="I239" s="33"/>
      <c r="J239" s="33"/>
      <c r="K239" s="33"/>
    </row>
    <row r="240" spans="1:11" ht="14.25">
      <c r="A240" s="101"/>
      <c r="B240" s="448"/>
      <c r="C240" s="448"/>
      <c r="D240" s="156"/>
      <c r="E240" s="155"/>
      <c r="F240" s="101"/>
      <c r="G240" s="101"/>
      <c r="H240" s="33"/>
      <c r="I240" s="33"/>
      <c r="J240" s="33"/>
      <c r="K240" s="33"/>
    </row>
    <row r="241" spans="1:11" ht="14.25">
      <c r="A241" s="101"/>
      <c r="B241" s="448"/>
      <c r="C241" s="448"/>
      <c r="D241" s="156"/>
      <c r="E241" s="155"/>
      <c r="F241" s="101"/>
      <c r="G241" s="101"/>
      <c r="H241" s="33"/>
      <c r="I241" s="33"/>
      <c r="J241" s="33"/>
      <c r="K241" s="33"/>
    </row>
    <row r="242" spans="1:11" ht="14.25">
      <c r="A242" s="101"/>
      <c r="B242" s="448"/>
      <c r="C242" s="448"/>
      <c r="D242" s="156"/>
      <c r="E242" s="155"/>
      <c r="F242" s="101"/>
      <c r="G242" s="101"/>
      <c r="H242" s="33"/>
      <c r="I242" s="33"/>
      <c r="J242" s="33"/>
      <c r="K242" s="33"/>
    </row>
    <row r="243" spans="1:11" ht="14.25">
      <c r="A243" s="101"/>
      <c r="B243" s="448"/>
      <c r="C243" s="448"/>
      <c r="D243" s="156"/>
      <c r="E243" s="155"/>
      <c r="F243" s="101"/>
      <c r="G243" s="101"/>
      <c r="H243" s="33"/>
      <c r="I243" s="33"/>
      <c r="J243" s="33"/>
      <c r="K243" s="33"/>
    </row>
    <row r="244" spans="1:11" ht="15" thickBot="1">
      <c r="A244" s="101"/>
      <c r="B244" s="449"/>
      <c r="C244" s="449"/>
      <c r="D244" s="158"/>
      <c r="E244" s="159"/>
      <c r="F244" s="101"/>
      <c r="G244" s="101"/>
      <c r="H244" s="33"/>
      <c r="I244" s="33"/>
      <c r="J244" s="33"/>
      <c r="K244" s="33"/>
    </row>
    <row r="245" spans="1:11" ht="14.25">
      <c r="A245" s="101"/>
      <c r="B245" s="118"/>
      <c r="C245" s="119"/>
      <c r="D245" s="160"/>
      <c r="E245" s="161"/>
      <c r="F245" s="101"/>
      <c r="G245" s="101"/>
      <c r="H245" s="33"/>
      <c r="I245" s="33"/>
      <c r="J245" s="33"/>
      <c r="K245" s="33"/>
    </row>
    <row r="246" spans="1:11" ht="14.25" customHeight="1">
      <c r="A246" s="101"/>
      <c r="B246" s="425">
        <f>B237+1</f>
        <v>41818</v>
      </c>
      <c r="C246" s="426" t="str">
        <f>CHOOSE(WEEKDAY(B246,2),"星期一","星期二","星期三","星期四","星期五","星期六","星期日")</f>
        <v>星期六</v>
      </c>
      <c r="D246" s="162"/>
      <c r="E246" s="163"/>
      <c r="F246" s="101"/>
      <c r="G246" s="101"/>
      <c r="H246" s="33"/>
      <c r="I246" s="33"/>
      <c r="J246" s="33"/>
      <c r="K246" s="33"/>
    </row>
    <row r="247" spans="1:11" ht="14.25" customHeight="1">
      <c r="A247" s="101"/>
      <c r="B247" s="425"/>
      <c r="C247" s="427"/>
      <c r="D247" s="164"/>
      <c r="E247" s="165"/>
      <c r="F247" s="101"/>
      <c r="G247" s="101"/>
      <c r="H247" s="33"/>
      <c r="I247" s="33"/>
      <c r="J247" s="33"/>
      <c r="K247" s="33"/>
    </row>
    <row r="248" spans="1:11" ht="14.25">
      <c r="A248" s="101"/>
      <c r="B248" s="450"/>
      <c r="C248" s="450"/>
      <c r="D248" s="166"/>
      <c r="E248" s="167"/>
      <c r="F248" s="101"/>
      <c r="G248" s="101"/>
      <c r="H248" s="33"/>
      <c r="I248" s="33"/>
      <c r="J248" s="33"/>
      <c r="K248" s="33"/>
    </row>
    <row r="249" spans="1:11" ht="14.25">
      <c r="A249" s="101"/>
      <c r="B249" s="450"/>
      <c r="C249" s="450"/>
      <c r="D249" s="166"/>
      <c r="E249" s="165"/>
      <c r="F249" s="101"/>
      <c r="G249" s="101"/>
      <c r="H249" s="33"/>
      <c r="I249" s="33"/>
      <c r="J249" s="33"/>
      <c r="K249" s="33"/>
    </row>
    <row r="250" spans="1:11" ht="14.25">
      <c r="A250" s="101"/>
      <c r="B250" s="450"/>
      <c r="C250" s="450"/>
      <c r="D250" s="166"/>
      <c r="E250" s="165"/>
      <c r="F250" s="101"/>
      <c r="G250" s="101"/>
      <c r="H250" s="33"/>
      <c r="I250" s="33"/>
      <c r="J250" s="33"/>
      <c r="K250" s="33"/>
    </row>
    <row r="251" spans="1:11" ht="14.25">
      <c r="A251" s="101"/>
      <c r="B251" s="450"/>
      <c r="C251" s="450"/>
      <c r="D251" s="166"/>
      <c r="E251" s="165"/>
      <c r="F251" s="101"/>
      <c r="G251" s="101"/>
      <c r="H251" s="33"/>
      <c r="I251" s="33"/>
      <c r="J251" s="33"/>
      <c r="K251" s="33"/>
    </row>
    <row r="252" spans="1:11" ht="14.25">
      <c r="A252" s="101"/>
      <c r="B252" s="450"/>
      <c r="C252" s="450"/>
      <c r="D252" s="166"/>
      <c r="E252" s="165"/>
      <c r="F252" s="101"/>
      <c r="G252" s="101"/>
      <c r="H252" s="33"/>
      <c r="I252" s="33"/>
      <c r="J252" s="33"/>
      <c r="K252" s="33"/>
    </row>
    <row r="253" spans="1:11" ht="15" thickBot="1">
      <c r="A253" s="101"/>
      <c r="B253" s="453"/>
      <c r="C253" s="453"/>
      <c r="D253" s="168"/>
      <c r="E253" s="169"/>
      <c r="F253" s="101"/>
      <c r="G253" s="101"/>
      <c r="H253" s="33"/>
      <c r="I253" s="33"/>
      <c r="J253" s="33"/>
      <c r="K253" s="33"/>
    </row>
    <row r="254" spans="1:11" ht="14.25">
      <c r="A254" s="101"/>
      <c r="B254" s="170"/>
      <c r="C254" s="176"/>
      <c r="D254" s="170"/>
      <c r="E254" s="171"/>
      <c r="F254" s="101"/>
      <c r="G254" s="101"/>
      <c r="H254" s="33"/>
      <c r="I254" s="33"/>
      <c r="J254" s="33"/>
      <c r="K254" s="33"/>
    </row>
    <row r="255" spans="1:11" ht="14.25" customHeight="1">
      <c r="A255" s="101"/>
      <c r="B255" s="454">
        <f>B246+1</f>
        <v>41819</v>
      </c>
      <c r="C255" s="446" t="str">
        <f>CHOOSE(WEEKDAY(B255,2),"星期一","星期二","星期三","星期四","星期五","星期六","星期日")</f>
        <v>星期日</v>
      </c>
      <c r="D255" s="152"/>
      <c r="E255" s="153"/>
      <c r="F255" s="101"/>
      <c r="G255" s="101"/>
      <c r="H255" s="33"/>
      <c r="I255" s="33"/>
      <c r="J255" s="33"/>
      <c r="K255" s="33"/>
    </row>
    <row r="256" spans="1:11" ht="14.25" customHeight="1">
      <c r="A256" s="101"/>
      <c r="B256" s="454"/>
      <c r="C256" s="447"/>
      <c r="D256" s="154"/>
      <c r="E256" s="155"/>
      <c r="F256" s="101"/>
      <c r="G256" s="101"/>
      <c r="H256" s="33"/>
      <c r="I256" s="33"/>
      <c r="J256" s="33"/>
      <c r="K256" s="33"/>
    </row>
    <row r="257" spans="1:11" ht="14.25">
      <c r="A257" s="101"/>
      <c r="B257" s="451"/>
      <c r="C257" s="451"/>
      <c r="D257" s="156"/>
      <c r="E257" s="157"/>
      <c r="F257" s="101"/>
      <c r="G257" s="101"/>
      <c r="H257" s="33"/>
      <c r="I257" s="33"/>
      <c r="J257" s="33"/>
      <c r="K257" s="33"/>
    </row>
    <row r="258" spans="1:11" ht="14.25">
      <c r="A258" s="101"/>
      <c r="B258" s="451"/>
      <c r="C258" s="451"/>
      <c r="D258" s="156"/>
      <c r="E258" s="155"/>
      <c r="F258" s="101"/>
      <c r="G258" s="101"/>
      <c r="H258" s="33"/>
      <c r="I258" s="33"/>
      <c r="J258" s="33"/>
      <c r="K258" s="33"/>
    </row>
    <row r="259" spans="1:11" ht="14.25">
      <c r="A259" s="101"/>
      <c r="B259" s="451"/>
      <c r="C259" s="451"/>
      <c r="D259" s="156"/>
      <c r="E259" s="155"/>
      <c r="F259" s="101"/>
      <c r="G259" s="101"/>
      <c r="H259" s="33"/>
      <c r="I259" s="33"/>
      <c r="J259" s="33"/>
      <c r="K259" s="33"/>
    </row>
    <row r="260" spans="1:11" ht="14.25">
      <c r="A260" s="101"/>
      <c r="B260" s="451"/>
      <c r="C260" s="451"/>
      <c r="D260" s="156"/>
      <c r="E260" s="155"/>
      <c r="F260" s="101"/>
      <c r="G260" s="101"/>
      <c r="H260" s="33"/>
      <c r="I260" s="33"/>
      <c r="J260" s="33"/>
      <c r="K260" s="33"/>
    </row>
    <row r="261" spans="1:11" ht="14.25">
      <c r="A261" s="101"/>
      <c r="B261" s="451"/>
      <c r="C261" s="451"/>
      <c r="D261" s="156"/>
      <c r="E261" s="155"/>
      <c r="F261" s="101"/>
      <c r="G261" s="101"/>
      <c r="H261" s="33"/>
      <c r="I261" s="33"/>
      <c r="J261" s="33"/>
      <c r="K261" s="33"/>
    </row>
    <row r="262" spans="1:11" ht="15" thickBot="1">
      <c r="A262" s="101"/>
      <c r="B262" s="452"/>
      <c r="C262" s="452"/>
      <c r="D262" s="158"/>
      <c r="E262" s="159"/>
      <c r="F262" s="101"/>
      <c r="G262" s="101"/>
      <c r="H262" s="33"/>
      <c r="I262" s="33"/>
      <c r="J262" s="33"/>
      <c r="K262" s="33"/>
    </row>
    <row r="263" spans="1:11" ht="14.25">
      <c r="A263" s="101"/>
      <c r="B263" s="160"/>
      <c r="C263" s="222"/>
      <c r="D263" s="160"/>
      <c r="E263" s="161"/>
      <c r="F263" s="101"/>
      <c r="G263" s="101"/>
      <c r="H263" s="33"/>
      <c r="I263" s="33"/>
      <c r="J263" s="33"/>
      <c r="K263" s="33"/>
    </row>
    <row r="264" spans="1:11" ht="14.25" customHeight="1">
      <c r="A264" s="101"/>
      <c r="B264" s="455">
        <f>B255+1</f>
        <v>41820</v>
      </c>
      <c r="C264" s="426" t="str">
        <f>CHOOSE(WEEKDAY(B264,2),"星期一","星期二","星期三","星期四","星期五","星期六","星期日")</f>
        <v>星期一</v>
      </c>
      <c r="D264" s="162"/>
      <c r="E264" s="163"/>
      <c r="F264" s="101"/>
      <c r="G264" s="101"/>
      <c r="H264" s="33"/>
      <c r="I264" s="33"/>
      <c r="J264" s="33"/>
      <c r="K264" s="33"/>
    </row>
    <row r="265" spans="1:11" ht="14.25" customHeight="1">
      <c r="A265" s="101"/>
      <c r="B265" s="455"/>
      <c r="C265" s="427"/>
      <c r="D265" s="164"/>
      <c r="E265" s="165"/>
      <c r="F265" s="101"/>
      <c r="G265" s="101"/>
      <c r="H265" s="33"/>
      <c r="I265" s="33"/>
      <c r="J265" s="33"/>
      <c r="K265" s="33"/>
    </row>
    <row r="266" spans="1:11" ht="14.25">
      <c r="A266" s="101"/>
      <c r="B266" s="450"/>
      <c r="C266" s="450"/>
      <c r="D266" s="166"/>
      <c r="E266" s="167"/>
      <c r="F266" s="101"/>
      <c r="G266" s="101"/>
      <c r="H266" s="33"/>
      <c r="I266" s="33"/>
      <c r="J266" s="33"/>
      <c r="K266" s="33"/>
    </row>
    <row r="267" spans="1:11" ht="14.25">
      <c r="A267" s="101"/>
      <c r="B267" s="450"/>
      <c r="C267" s="450"/>
      <c r="D267" s="166"/>
      <c r="E267" s="165"/>
      <c r="F267" s="101"/>
      <c r="G267" s="101"/>
      <c r="H267" s="33"/>
      <c r="I267" s="33"/>
      <c r="J267" s="33"/>
      <c r="K267" s="33"/>
    </row>
    <row r="268" spans="1:11" ht="14.25">
      <c r="A268" s="101"/>
      <c r="B268" s="450"/>
      <c r="C268" s="450"/>
      <c r="D268" s="166"/>
      <c r="E268" s="165"/>
      <c r="F268" s="101"/>
      <c r="G268" s="101"/>
      <c r="H268" s="33"/>
      <c r="I268" s="33"/>
      <c r="J268" s="33"/>
      <c r="K268" s="33"/>
    </row>
    <row r="269" spans="1:11" ht="14.25">
      <c r="A269" s="101"/>
      <c r="B269" s="450"/>
      <c r="C269" s="450"/>
      <c r="D269" s="166"/>
      <c r="E269" s="165"/>
      <c r="F269" s="101"/>
      <c r="G269" s="101"/>
      <c r="H269" s="33"/>
      <c r="I269" s="33"/>
      <c r="J269" s="33"/>
      <c r="K269" s="33"/>
    </row>
    <row r="270" spans="1:11" ht="14.25">
      <c r="A270" s="101"/>
      <c r="B270" s="450"/>
      <c r="C270" s="450"/>
      <c r="D270" s="166"/>
      <c r="E270" s="165"/>
      <c r="F270" s="101"/>
      <c r="G270" s="101"/>
      <c r="H270" s="33"/>
      <c r="I270" s="33"/>
      <c r="J270" s="33"/>
      <c r="K270" s="33"/>
    </row>
    <row r="271" spans="1:11" ht="15" thickBot="1">
      <c r="A271" s="101"/>
      <c r="B271" s="453"/>
      <c r="C271" s="453"/>
      <c r="D271" s="168"/>
      <c r="E271" s="169"/>
      <c r="F271" s="101"/>
      <c r="G271" s="101"/>
      <c r="H271" s="33"/>
      <c r="I271" s="33"/>
      <c r="J271" s="33"/>
      <c r="K271" s="33"/>
    </row>
    <row r="272" spans="1:11" ht="14.25">
      <c r="A272" s="101"/>
      <c r="B272" s="170"/>
      <c r="C272" s="176"/>
      <c r="D272" s="170"/>
      <c r="E272" s="171"/>
      <c r="F272" s="101"/>
      <c r="G272" s="101"/>
      <c r="H272" s="33"/>
      <c r="I272" s="33"/>
      <c r="J272" s="33"/>
      <c r="K272" s="33"/>
    </row>
    <row r="273" spans="1:11" ht="14.25" customHeight="1">
      <c r="A273" s="101"/>
      <c r="B273" s="454">
        <f>B264+1</f>
        <v>41821</v>
      </c>
      <c r="C273" s="446" t="str">
        <f>CHOOSE(WEEKDAY(B273,2),"星期一","星期二","星期三","星期四","星期五","星期六","星期日")</f>
        <v>星期二</v>
      </c>
      <c r="D273" s="152"/>
      <c r="E273" s="153"/>
      <c r="F273" s="101"/>
      <c r="G273" s="101"/>
      <c r="H273" s="33"/>
      <c r="I273" s="33"/>
      <c r="J273" s="33"/>
      <c r="K273" s="33"/>
    </row>
    <row r="274" spans="1:11" ht="14.25" customHeight="1">
      <c r="A274" s="101"/>
      <c r="B274" s="454"/>
      <c r="C274" s="447"/>
      <c r="D274" s="154"/>
      <c r="E274" s="155"/>
      <c r="F274" s="101"/>
      <c r="G274" s="101"/>
      <c r="H274" s="33"/>
      <c r="I274" s="33"/>
      <c r="J274" s="33"/>
      <c r="K274" s="33"/>
    </row>
    <row r="275" spans="1:11" ht="14.25">
      <c r="A275" s="101"/>
      <c r="B275" s="451"/>
      <c r="C275" s="451"/>
      <c r="D275" s="156"/>
      <c r="E275" s="157"/>
      <c r="F275" s="101"/>
      <c r="G275" s="101"/>
      <c r="H275" s="33"/>
      <c r="I275" s="33"/>
      <c r="J275" s="33"/>
      <c r="K275" s="33"/>
    </row>
    <row r="276" spans="1:11" ht="14.25">
      <c r="A276" s="101"/>
      <c r="B276" s="451"/>
      <c r="C276" s="451"/>
      <c r="D276" s="156"/>
      <c r="E276" s="155"/>
      <c r="F276" s="101"/>
      <c r="G276" s="101"/>
      <c r="H276" s="33"/>
      <c r="I276" s="33"/>
      <c r="J276" s="33"/>
      <c r="K276" s="33"/>
    </row>
    <row r="277" spans="1:11" ht="14.25">
      <c r="A277" s="101"/>
      <c r="B277" s="451"/>
      <c r="C277" s="451"/>
      <c r="D277" s="156"/>
      <c r="E277" s="155"/>
      <c r="F277" s="101"/>
      <c r="G277" s="101"/>
      <c r="H277" s="33"/>
      <c r="I277" s="33"/>
      <c r="J277" s="33"/>
      <c r="K277" s="33"/>
    </row>
    <row r="278" spans="1:11" ht="14.25">
      <c r="A278" s="101"/>
      <c r="B278" s="451"/>
      <c r="C278" s="451"/>
      <c r="D278" s="156"/>
      <c r="E278" s="155"/>
      <c r="F278" s="101"/>
      <c r="G278" s="101"/>
      <c r="H278" s="33"/>
      <c r="I278" s="33"/>
      <c r="J278" s="33"/>
      <c r="K278" s="33"/>
    </row>
    <row r="279" spans="1:11" ht="14.25">
      <c r="A279" s="101"/>
      <c r="B279" s="451"/>
      <c r="C279" s="451"/>
      <c r="D279" s="156"/>
      <c r="E279" s="155"/>
      <c r="F279" s="101"/>
      <c r="G279" s="101"/>
      <c r="H279" s="33"/>
      <c r="I279" s="33"/>
      <c r="J279" s="33"/>
      <c r="K279" s="33"/>
    </row>
    <row r="280" spans="1:11" ht="15" thickBot="1">
      <c r="A280" s="101"/>
      <c r="B280" s="452"/>
      <c r="C280" s="452"/>
      <c r="D280" s="158"/>
      <c r="E280" s="159"/>
      <c r="F280" s="101"/>
      <c r="G280" s="101"/>
      <c r="H280" s="33"/>
      <c r="I280" s="33"/>
      <c r="J280" s="33"/>
      <c r="K280" s="33"/>
    </row>
    <row r="281" spans="1:11" ht="14.25">
      <c r="A281" s="101"/>
      <c r="B281" s="101"/>
      <c r="C281" s="220"/>
      <c r="D281" s="101"/>
      <c r="E281" s="223"/>
      <c r="F281" s="101"/>
      <c r="G281" s="101"/>
      <c r="H281" s="33"/>
      <c r="I281" s="33"/>
      <c r="J281" s="33"/>
      <c r="K281" s="33"/>
    </row>
    <row r="282" spans="1:11" ht="14.25">
      <c r="A282" s="101"/>
      <c r="B282" s="101"/>
      <c r="C282" s="220"/>
      <c r="D282" s="101"/>
      <c r="E282" s="223"/>
      <c r="F282" s="101"/>
      <c r="G282" s="101"/>
      <c r="H282" s="33"/>
      <c r="I282" s="33"/>
      <c r="J282" s="33"/>
      <c r="K282" s="33"/>
    </row>
    <row r="283" spans="1:11" ht="14.25">
      <c r="A283" s="101"/>
      <c r="B283" s="101"/>
      <c r="C283" s="220"/>
      <c r="D283" s="101"/>
      <c r="E283" s="223"/>
      <c r="F283" s="101"/>
      <c r="G283" s="101"/>
      <c r="H283" s="33"/>
      <c r="I283" s="33"/>
      <c r="J283" s="33"/>
      <c r="K283" s="33"/>
    </row>
    <row r="284" spans="1:11" ht="14.25">
      <c r="A284" s="101"/>
      <c r="B284" s="101"/>
      <c r="C284" s="220"/>
      <c r="D284" s="101"/>
      <c r="E284" s="223"/>
      <c r="F284" s="101"/>
      <c r="G284" s="101"/>
      <c r="H284" s="33"/>
      <c r="I284" s="33"/>
      <c r="J284" s="33"/>
      <c r="K284" s="33"/>
    </row>
    <row r="285" spans="1:11" ht="14.25">
      <c r="A285" s="101"/>
      <c r="B285" s="101"/>
      <c r="C285" s="220"/>
      <c r="D285" s="101"/>
      <c r="E285" s="223"/>
      <c r="F285" s="101"/>
      <c r="G285" s="101"/>
      <c r="H285" s="33"/>
      <c r="I285" s="33"/>
      <c r="J285" s="33"/>
      <c r="K285" s="33"/>
    </row>
    <row r="286" spans="1:11" ht="14.25">
      <c r="A286" s="101"/>
      <c r="B286" s="101"/>
      <c r="C286" s="220"/>
      <c r="D286" s="101"/>
      <c r="E286" s="223"/>
      <c r="F286" s="101"/>
      <c r="G286" s="101"/>
      <c r="H286" s="33"/>
      <c r="I286" s="33"/>
      <c r="J286" s="33"/>
      <c r="K286" s="33"/>
    </row>
    <row r="287" spans="1:11" ht="14.25">
      <c r="A287" s="101"/>
      <c r="B287" s="101"/>
      <c r="C287" s="220"/>
      <c r="D287" s="101"/>
      <c r="E287" s="223"/>
      <c r="F287" s="101"/>
      <c r="G287" s="101"/>
      <c r="H287" s="33"/>
      <c r="I287" s="33"/>
      <c r="J287" s="33"/>
      <c r="K287" s="33"/>
    </row>
    <row r="288" spans="1:11" ht="14.25">
      <c r="A288" s="33"/>
      <c r="B288" s="33"/>
      <c r="C288" s="33"/>
      <c r="D288" s="33"/>
      <c r="E288" s="33"/>
      <c r="F288" s="33"/>
      <c r="G288" s="33"/>
      <c r="H288" s="33"/>
      <c r="I288" s="33"/>
      <c r="J288" s="33"/>
      <c r="K288" s="33"/>
    </row>
    <row r="289" spans="1:11" ht="14.25">
      <c r="A289" s="33"/>
      <c r="B289" s="33"/>
      <c r="C289" s="33"/>
      <c r="D289" s="33"/>
      <c r="E289" s="33"/>
      <c r="F289" s="33"/>
      <c r="G289" s="33"/>
      <c r="H289" s="33"/>
      <c r="I289" s="33"/>
      <c r="J289" s="33"/>
      <c r="K289" s="33"/>
    </row>
    <row r="290" spans="1:11" ht="14.25">
      <c r="A290" s="33"/>
      <c r="B290" s="33"/>
      <c r="C290" s="33"/>
      <c r="D290" s="33"/>
      <c r="E290" s="33"/>
      <c r="F290" s="33"/>
      <c r="G290" s="33"/>
      <c r="H290" s="33"/>
      <c r="I290" s="33"/>
      <c r="J290" s="33"/>
      <c r="K290" s="33"/>
    </row>
    <row r="291" spans="1:11" ht="14.25">
      <c r="A291" s="33"/>
      <c r="B291" s="33"/>
      <c r="C291" s="33"/>
      <c r="D291" s="33"/>
      <c r="E291" s="33"/>
      <c r="F291" s="33"/>
      <c r="G291" s="33"/>
      <c r="H291" s="33"/>
      <c r="I291" s="33"/>
      <c r="J291" s="33"/>
      <c r="K291" s="33"/>
    </row>
    <row r="292" spans="1:11" ht="14.25">
      <c r="A292" s="33"/>
      <c r="B292" s="33"/>
      <c r="C292" s="33"/>
      <c r="D292" s="33"/>
      <c r="E292" s="33"/>
      <c r="F292" s="33"/>
      <c r="G292" s="33"/>
      <c r="H292" s="33"/>
      <c r="I292" s="33"/>
      <c r="J292" s="33"/>
      <c r="K292" s="33"/>
    </row>
    <row r="293" spans="1:11" ht="14.25">
      <c r="A293" s="33"/>
      <c r="B293" s="33"/>
      <c r="C293" s="33"/>
      <c r="D293" s="33"/>
      <c r="E293" s="33"/>
      <c r="F293" s="33"/>
      <c r="G293" s="33"/>
      <c r="H293" s="33"/>
      <c r="I293" s="33"/>
      <c r="J293" s="33"/>
      <c r="K293" s="33"/>
    </row>
    <row r="294" spans="1:11" ht="14.25">
      <c r="A294" s="33"/>
      <c r="B294" s="33"/>
      <c r="C294" s="33"/>
      <c r="D294" s="33"/>
      <c r="E294" s="33"/>
      <c r="F294" s="33"/>
      <c r="G294" s="33"/>
      <c r="H294" s="33"/>
      <c r="I294" s="33"/>
      <c r="J294" s="33"/>
      <c r="K294" s="33"/>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3"/>
  <dimension ref="A1:Q294"/>
  <sheetViews>
    <sheetView zoomScalePageLayoutView="0" workbookViewId="0" topLeftCell="A254">
      <selection activeCell="N267" sqref="N267"/>
    </sheetView>
  </sheetViews>
  <sheetFormatPr defaultColWidth="9.00390625" defaultRowHeight="14.25"/>
  <cols>
    <col min="3" max="3" width="13.00390625" style="0" customWidth="1"/>
    <col min="4" max="4" width="1.37890625" style="0" customWidth="1"/>
    <col min="5" max="5" width="36.00390625" style="0" customWidth="1"/>
  </cols>
  <sheetData>
    <row r="1" spans="1:17" ht="21" thickBot="1">
      <c r="A1" s="101"/>
      <c r="B1" s="113" t="str">
        <f>'封面'!$M26&amp;"年7月记事录"</f>
        <v>2014年7月记事录</v>
      </c>
      <c r="C1" s="220"/>
      <c r="D1" s="101"/>
      <c r="E1" s="221">
        <f>'备忘录 '!C57</f>
        <v>41821</v>
      </c>
      <c r="F1" s="101"/>
      <c r="G1" s="101"/>
      <c r="H1" s="33"/>
      <c r="I1" s="33"/>
      <c r="J1" s="33"/>
      <c r="K1" s="33"/>
      <c r="L1" s="33"/>
      <c r="M1" s="33"/>
      <c r="N1" s="33"/>
      <c r="O1" s="33"/>
      <c r="P1" s="33"/>
      <c r="Q1" s="33"/>
    </row>
    <row r="2" spans="1:11" ht="15" thickTop="1">
      <c r="A2" s="101"/>
      <c r="B2" s="149"/>
      <c r="C2" s="150"/>
      <c r="D2" s="149"/>
      <c r="E2" s="151"/>
      <c r="F2" s="101"/>
      <c r="G2" s="101"/>
      <c r="H2" s="33"/>
      <c r="I2" s="33"/>
      <c r="J2" s="33"/>
      <c r="K2" s="33"/>
    </row>
    <row r="3" spans="1:11" ht="14.25" customHeight="1">
      <c r="A3" s="101"/>
      <c r="B3" s="445">
        <f>'备忘录 '!C57</f>
        <v>41821</v>
      </c>
      <c r="C3" s="446" t="str">
        <f>CHOOSE(WEEKDAY(B3,2),"星期一","星期二","星期三","星期四","星期五","星期六","星期日")</f>
        <v>星期二</v>
      </c>
      <c r="D3" s="152"/>
      <c r="E3" s="153"/>
      <c r="F3" s="101"/>
      <c r="G3" s="101"/>
      <c r="H3" s="33"/>
      <c r="I3" s="33"/>
      <c r="J3" s="33"/>
      <c r="K3" s="33"/>
    </row>
    <row r="4" spans="1:11" ht="14.25" customHeight="1">
      <c r="A4" s="101"/>
      <c r="B4" s="445"/>
      <c r="C4" s="447"/>
      <c r="D4" s="154"/>
      <c r="E4" s="155"/>
      <c r="F4" s="101"/>
      <c r="G4" s="101"/>
      <c r="H4" s="33"/>
      <c r="I4" s="33"/>
      <c r="J4" s="33"/>
      <c r="K4" s="33"/>
    </row>
    <row r="5" spans="1:11" ht="14.25">
      <c r="A5" s="101"/>
      <c r="B5" s="448"/>
      <c r="C5" s="448"/>
      <c r="D5" s="156"/>
      <c r="E5" s="157"/>
      <c r="F5" s="101"/>
      <c r="G5" s="101"/>
      <c r="H5" s="33"/>
      <c r="I5" s="33"/>
      <c r="J5" s="33"/>
      <c r="K5" s="33"/>
    </row>
    <row r="6" spans="1:11" ht="14.25">
      <c r="A6" s="101"/>
      <c r="B6" s="448"/>
      <c r="C6" s="448"/>
      <c r="D6" s="156"/>
      <c r="E6" s="155"/>
      <c r="F6" s="101"/>
      <c r="G6" s="101"/>
      <c r="H6" s="33"/>
      <c r="I6" s="33"/>
      <c r="J6" s="33"/>
      <c r="K6" s="33"/>
    </row>
    <row r="7" spans="1:11" ht="14.25">
      <c r="A7" s="101"/>
      <c r="B7" s="448"/>
      <c r="C7" s="448"/>
      <c r="D7" s="156"/>
      <c r="E7" s="155"/>
      <c r="F7" s="101"/>
      <c r="G7" s="101"/>
      <c r="H7" s="33"/>
      <c r="I7" s="33"/>
      <c r="J7" s="33"/>
      <c r="K7" s="33"/>
    </row>
    <row r="8" spans="1:11" ht="14.25">
      <c r="A8" s="101"/>
      <c r="B8" s="448"/>
      <c r="C8" s="448"/>
      <c r="D8" s="156"/>
      <c r="E8" s="155"/>
      <c r="F8" s="101"/>
      <c r="G8" s="101"/>
      <c r="H8" s="33"/>
      <c r="I8" s="33"/>
      <c r="J8" s="33"/>
      <c r="K8" s="33"/>
    </row>
    <row r="9" spans="1:11" ht="14.25">
      <c r="A9" s="101"/>
      <c r="B9" s="448"/>
      <c r="C9" s="448"/>
      <c r="D9" s="156"/>
      <c r="E9" s="155"/>
      <c r="F9" s="101"/>
      <c r="G9" s="101"/>
      <c r="H9" s="33"/>
      <c r="I9" s="33"/>
      <c r="J9" s="33"/>
      <c r="K9" s="33"/>
    </row>
    <row r="10" spans="1:11" ht="15" thickBot="1">
      <c r="A10" s="101"/>
      <c r="B10" s="449"/>
      <c r="C10" s="449"/>
      <c r="D10" s="158"/>
      <c r="E10" s="159"/>
      <c r="F10" s="101"/>
      <c r="G10" s="101"/>
      <c r="H10" s="33"/>
      <c r="I10" s="33"/>
      <c r="J10" s="33"/>
      <c r="K10" s="33"/>
    </row>
    <row r="11" spans="1:11" ht="14.25">
      <c r="A11" s="101"/>
      <c r="B11" s="118"/>
      <c r="C11" s="119"/>
      <c r="D11" s="160"/>
      <c r="E11" s="161"/>
      <c r="F11" s="101"/>
      <c r="G11" s="101"/>
      <c r="H11" s="33"/>
      <c r="I11" s="33"/>
      <c r="J11" s="33"/>
      <c r="K11" s="33"/>
    </row>
    <row r="12" spans="1:11" ht="14.25" customHeight="1">
      <c r="A12" s="101"/>
      <c r="B12" s="425">
        <f>B3+1</f>
        <v>41822</v>
      </c>
      <c r="C12" s="426" t="str">
        <f>CHOOSE(WEEKDAY(B12,2),"星期一","星期二","星期三","星期四","星期五","星期六","星期日")</f>
        <v>星期三</v>
      </c>
      <c r="D12" s="162"/>
      <c r="E12" s="163"/>
      <c r="F12" s="101"/>
      <c r="G12" s="101"/>
      <c r="H12" s="33"/>
      <c r="I12" s="33"/>
      <c r="J12" s="33"/>
      <c r="K12" s="33"/>
    </row>
    <row r="13" spans="1:11" ht="14.25" customHeight="1">
      <c r="A13" s="101"/>
      <c r="B13" s="425"/>
      <c r="C13" s="427"/>
      <c r="D13" s="164"/>
      <c r="E13" s="165"/>
      <c r="F13" s="101"/>
      <c r="G13" s="101"/>
      <c r="H13" s="33"/>
      <c r="I13" s="33"/>
      <c r="J13" s="33"/>
      <c r="K13" s="33"/>
    </row>
    <row r="14" spans="1:11" ht="14.25">
      <c r="A14" s="101"/>
      <c r="B14" s="422"/>
      <c r="C14" s="422"/>
      <c r="D14" s="166"/>
      <c r="E14" s="167"/>
      <c r="F14" s="101"/>
      <c r="G14" s="101"/>
      <c r="H14" s="33"/>
      <c r="I14" s="33"/>
      <c r="J14" s="33"/>
      <c r="K14" s="33"/>
    </row>
    <row r="15" spans="1:11" ht="14.25">
      <c r="A15" s="101"/>
      <c r="B15" s="422"/>
      <c r="C15" s="422"/>
      <c r="D15" s="166"/>
      <c r="E15" s="165"/>
      <c r="F15" s="101"/>
      <c r="G15" s="101"/>
      <c r="H15" s="33"/>
      <c r="I15" s="33"/>
      <c r="J15" s="33"/>
      <c r="K15" s="33"/>
    </row>
    <row r="16" spans="1:11" ht="14.25">
      <c r="A16" s="101"/>
      <c r="B16" s="422"/>
      <c r="C16" s="422"/>
      <c r="D16" s="166"/>
      <c r="E16" s="165"/>
      <c r="F16" s="101"/>
      <c r="G16" s="101"/>
      <c r="H16" s="33"/>
      <c r="I16" s="33"/>
      <c r="J16" s="33"/>
      <c r="K16" s="33"/>
    </row>
    <row r="17" spans="1:11" ht="14.25">
      <c r="A17" s="101"/>
      <c r="B17" s="422"/>
      <c r="C17" s="422"/>
      <c r="D17" s="166"/>
      <c r="E17" s="165"/>
      <c r="F17" s="101"/>
      <c r="G17" s="101"/>
      <c r="H17" s="33"/>
      <c r="I17" s="33"/>
      <c r="J17" s="33"/>
      <c r="K17" s="33"/>
    </row>
    <row r="18" spans="1:11" ht="14.25">
      <c r="A18" s="101"/>
      <c r="B18" s="422"/>
      <c r="C18" s="422"/>
      <c r="D18" s="166"/>
      <c r="E18" s="165"/>
      <c r="F18" s="101"/>
      <c r="G18" s="101"/>
      <c r="H18" s="33"/>
      <c r="I18" s="33"/>
      <c r="J18" s="33"/>
      <c r="K18" s="33"/>
    </row>
    <row r="19" spans="1:11" ht="15" thickBot="1">
      <c r="A19" s="101"/>
      <c r="B19" s="431"/>
      <c r="C19" s="431"/>
      <c r="D19" s="168"/>
      <c r="E19" s="169"/>
      <c r="F19" s="101"/>
      <c r="G19" s="101"/>
      <c r="H19" s="33"/>
      <c r="I19" s="33"/>
      <c r="J19" s="33"/>
      <c r="K19" s="33"/>
    </row>
    <row r="20" spans="1:11" ht="14.25">
      <c r="A20" s="101"/>
      <c r="B20" s="129"/>
      <c r="C20" s="130"/>
      <c r="D20" s="170"/>
      <c r="E20" s="171"/>
      <c r="F20" s="101"/>
      <c r="G20" s="101"/>
      <c r="H20" s="33"/>
      <c r="I20" s="33"/>
      <c r="J20" s="33"/>
      <c r="K20" s="33"/>
    </row>
    <row r="21" spans="1:11" ht="14.25" customHeight="1">
      <c r="A21" s="101"/>
      <c r="B21" s="445">
        <f>B12+1</f>
        <v>41823</v>
      </c>
      <c r="C21" s="446" t="str">
        <f>CHOOSE(WEEKDAY(B21,2),"星期一","星期二","星期三","星期四","星期五","星期六","星期日")</f>
        <v>星期四</v>
      </c>
      <c r="D21" s="152"/>
      <c r="E21" s="153"/>
      <c r="F21" s="101"/>
      <c r="G21" s="101"/>
      <c r="H21" s="33"/>
      <c r="I21" s="33"/>
      <c r="J21" s="33"/>
      <c r="K21" s="33"/>
    </row>
    <row r="22" spans="1:11" ht="14.25" customHeight="1">
      <c r="A22" s="101"/>
      <c r="B22" s="445"/>
      <c r="C22" s="447"/>
      <c r="D22" s="154"/>
      <c r="E22" s="155"/>
      <c r="F22" s="101"/>
      <c r="G22" s="101"/>
      <c r="H22" s="33"/>
      <c r="I22" s="33"/>
      <c r="J22" s="33"/>
      <c r="K22" s="33"/>
    </row>
    <row r="23" spans="1:11" ht="14.25">
      <c r="A23" s="101"/>
      <c r="B23" s="448"/>
      <c r="C23" s="448"/>
      <c r="D23" s="156"/>
      <c r="E23" s="157"/>
      <c r="F23" s="101"/>
      <c r="G23" s="101"/>
      <c r="H23" s="33"/>
      <c r="I23" s="33"/>
      <c r="J23" s="33"/>
      <c r="K23" s="33"/>
    </row>
    <row r="24" spans="1:11" ht="14.25">
      <c r="A24" s="101"/>
      <c r="B24" s="448"/>
      <c r="C24" s="448"/>
      <c r="D24" s="156"/>
      <c r="E24" s="155"/>
      <c r="F24" s="101"/>
      <c r="G24" s="101"/>
      <c r="H24" s="33"/>
      <c r="I24" s="33"/>
      <c r="J24" s="33"/>
      <c r="K24" s="33"/>
    </row>
    <row r="25" spans="1:11" ht="14.25">
      <c r="A25" s="101"/>
      <c r="B25" s="448"/>
      <c r="C25" s="448"/>
      <c r="D25" s="156"/>
      <c r="E25" s="155"/>
      <c r="F25" s="101"/>
      <c r="G25" s="101"/>
      <c r="H25" s="33"/>
      <c r="I25" s="33"/>
      <c r="J25" s="33"/>
      <c r="K25" s="33"/>
    </row>
    <row r="26" spans="1:11" ht="14.25">
      <c r="A26" s="101"/>
      <c r="B26" s="448"/>
      <c r="C26" s="448"/>
      <c r="D26" s="156"/>
      <c r="E26" s="155"/>
      <c r="F26" s="101"/>
      <c r="G26" s="101"/>
      <c r="H26" s="33"/>
      <c r="I26" s="33"/>
      <c r="J26" s="33"/>
      <c r="K26" s="33"/>
    </row>
    <row r="27" spans="1:11" ht="14.25">
      <c r="A27" s="101"/>
      <c r="B27" s="448"/>
      <c r="C27" s="448"/>
      <c r="D27" s="156"/>
      <c r="E27" s="155"/>
      <c r="F27" s="101"/>
      <c r="G27" s="101"/>
      <c r="H27" s="33"/>
      <c r="I27" s="33"/>
      <c r="J27" s="33"/>
      <c r="K27" s="33"/>
    </row>
    <row r="28" spans="1:11" ht="15" thickBot="1">
      <c r="A28" s="101"/>
      <c r="B28" s="449"/>
      <c r="C28" s="449"/>
      <c r="D28" s="158"/>
      <c r="E28" s="159"/>
      <c r="F28" s="101"/>
      <c r="G28" s="101"/>
      <c r="H28" s="33"/>
      <c r="I28" s="33"/>
      <c r="J28" s="33"/>
      <c r="K28" s="33"/>
    </row>
    <row r="29" spans="1:11" ht="14.25">
      <c r="A29" s="101"/>
      <c r="B29" s="118"/>
      <c r="C29" s="119"/>
      <c r="D29" s="160"/>
      <c r="E29" s="161"/>
      <c r="F29" s="101"/>
      <c r="G29" s="101"/>
      <c r="H29" s="33"/>
      <c r="I29" s="33"/>
      <c r="J29" s="33"/>
      <c r="K29" s="33"/>
    </row>
    <row r="30" spans="1:11" ht="14.25" customHeight="1">
      <c r="A30" s="101"/>
      <c r="B30" s="425">
        <f>B21+1</f>
        <v>41824</v>
      </c>
      <c r="C30" s="426" t="str">
        <f>CHOOSE(WEEKDAY(B30,2),"星期一","星期二","星期三","星期四","星期五","星期六","星期日")</f>
        <v>星期五</v>
      </c>
      <c r="D30" s="162"/>
      <c r="E30" s="163"/>
      <c r="F30" s="101"/>
      <c r="G30" s="101"/>
      <c r="H30" s="33"/>
      <c r="I30" s="33"/>
      <c r="J30" s="33"/>
      <c r="K30" s="33"/>
    </row>
    <row r="31" spans="1:11" ht="14.25" customHeight="1">
      <c r="A31" s="101"/>
      <c r="B31" s="425"/>
      <c r="C31" s="427"/>
      <c r="D31" s="164"/>
      <c r="E31" s="165"/>
      <c r="F31" s="101"/>
      <c r="G31" s="101"/>
      <c r="H31" s="33"/>
      <c r="I31" s="33"/>
      <c r="J31" s="33"/>
      <c r="K31" s="33"/>
    </row>
    <row r="32" spans="1:11" ht="14.25">
      <c r="A32" s="101"/>
      <c r="B32" s="422"/>
      <c r="C32" s="422"/>
      <c r="D32" s="166"/>
      <c r="E32" s="167"/>
      <c r="F32" s="101"/>
      <c r="G32" s="101"/>
      <c r="H32" s="33"/>
      <c r="I32" s="33"/>
      <c r="J32" s="33"/>
      <c r="K32" s="33"/>
    </row>
    <row r="33" spans="1:11" ht="14.25">
      <c r="A33" s="101"/>
      <c r="B33" s="422"/>
      <c r="C33" s="422"/>
      <c r="D33" s="166"/>
      <c r="E33" s="165"/>
      <c r="F33" s="101"/>
      <c r="G33" s="101"/>
      <c r="H33" s="33"/>
      <c r="I33" s="33"/>
      <c r="J33" s="33"/>
      <c r="K33" s="33"/>
    </row>
    <row r="34" spans="1:11" ht="14.25">
      <c r="A34" s="101"/>
      <c r="B34" s="422"/>
      <c r="C34" s="422"/>
      <c r="D34" s="166"/>
      <c r="E34" s="165"/>
      <c r="F34" s="101"/>
      <c r="G34" s="101"/>
      <c r="H34" s="33"/>
      <c r="I34" s="33"/>
      <c r="J34" s="33"/>
      <c r="K34" s="33"/>
    </row>
    <row r="35" spans="1:11" ht="14.25">
      <c r="A35" s="101"/>
      <c r="B35" s="422"/>
      <c r="C35" s="422"/>
      <c r="D35" s="166"/>
      <c r="E35" s="165"/>
      <c r="F35" s="101"/>
      <c r="G35" s="101"/>
      <c r="H35" s="33"/>
      <c r="I35" s="33"/>
      <c r="J35" s="33"/>
      <c r="K35" s="33"/>
    </row>
    <row r="36" spans="1:11" ht="14.25">
      <c r="A36" s="101"/>
      <c r="B36" s="422"/>
      <c r="C36" s="422"/>
      <c r="D36" s="166"/>
      <c r="E36" s="165"/>
      <c r="F36" s="101"/>
      <c r="G36" s="101"/>
      <c r="H36" s="33"/>
      <c r="I36" s="33"/>
      <c r="J36" s="33"/>
      <c r="K36" s="33"/>
    </row>
    <row r="37" spans="1:11" ht="15" thickBot="1">
      <c r="A37" s="101"/>
      <c r="B37" s="431"/>
      <c r="C37" s="431"/>
      <c r="D37" s="168"/>
      <c r="E37" s="169"/>
      <c r="F37" s="101"/>
      <c r="G37" s="101"/>
      <c r="H37" s="33"/>
      <c r="I37" s="33"/>
      <c r="J37" s="33"/>
      <c r="K37" s="33"/>
    </row>
    <row r="38" spans="1:11" ht="14.25">
      <c r="A38" s="101"/>
      <c r="B38" s="129"/>
      <c r="C38" s="130"/>
      <c r="D38" s="170"/>
      <c r="E38" s="171"/>
      <c r="F38" s="101"/>
      <c r="G38" s="101"/>
      <c r="H38" s="33"/>
      <c r="I38" s="33"/>
      <c r="J38" s="33"/>
      <c r="K38" s="33"/>
    </row>
    <row r="39" spans="1:11" ht="14.25" customHeight="1">
      <c r="A39" s="101"/>
      <c r="B39" s="445">
        <f>B30+1</f>
        <v>41825</v>
      </c>
      <c r="C39" s="446" t="str">
        <f>CHOOSE(WEEKDAY(B39,2),"星期一","星期二","星期三","星期四","星期五","星期六","星期日")</f>
        <v>星期六</v>
      </c>
      <c r="D39" s="152"/>
      <c r="E39" s="153"/>
      <c r="F39" s="101"/>
      <c r="G39" s="101"/>
      <c r="H39" s="33"/>
      <c r="I39" s="33"/>
      <c r="J39" s="33"/>
      <c r="K39" s="33"/>
    </row>
    <row r="40" spans="1:11" ht="14.25" customHeight="1">
      <c r="A40" s="101"/>
      <c r="B40" s="445"/>
      <c r="C40" s="447"/>
      <c r="D40" s="154"/>
      <c r="E40" s="155"/>
      <c r="F40" s="101"/>
      <c r="G40" s="101"/>
      <c r="H40" s="33"/>
      <c r="I40" s="33"/>
      <c r="J40" s="33"/>
      <c r="K40" s="33"/>
    </row>
    <row r="41" spans="1:11" ht="14.25">
      <c r="A41" s="101"/>
      <c r="B41" s="448"/>
      <c r="C41" s="448"/>
      <c r="D41" s="156"/>
      <c r="E41" s="157"/>
      <c r="F41" s="101"/>
      <c r="G41" s="101"/>
      <c r="H41" s="33"/>
      <c r="I41" s="33"/>
      <c r="J41" s="33"/>
      <c r="K41" s="33"/>
    </row>
    <row r="42" spans="1:11" ht="14.25">
      <c r="A42" s="101"/>
      <c r="B42" s="448"/>
      <c r="C42" s="448"/>
      <c r="D42" s="156"/>
      <c r="E42" s="155"/>
      <c r="F42" s="101"/>
      <c r="G42" s="101"/>
      <c r="H42" s="33"/>
      <c r="I42" s="33"/>
      <c r="J42" s="33"/>
      <c r="K42" s="33"/>
    </row>
    <row r="43" spans="1:11" ht="14.25">
      <c r="A43" s="101"/>
      <c r="B43" s="448"/>
      <c r="C43" s="448"/>
      <c r="D43" s="156"/>
      <c r="E43" s="155"/>
      <c r="F43" s="101"/>
      <c r="G43" s="101"/>
      <c r="H43" s="33"/>
      <c r="I43" s="33"/>
      <c r="J43" s="33"/>
      <c r="K43" s="33"/>
    </row>
    <row r="44" spans="1:11" ht="14.25">
      <c r="A44" s="101"/>
      <c r="B44" s="448"/>
      <c r="C44" s="448"/>
      <c r="D44" s="156"/>
      <c r="E44" s="155"/>
      <c r="F44" s="101"/>
      <c r="G44" s="101"/>
      <c r="H44" s="33"/>
      <c r="I44" s="33"/>
      <c r="J44" s="33"/>
      <c r="K44" s="33"/>
    </row>
    <row r="45" spans="1:11" ht="14.25">
      <c r="A45" s="101"/>
      <c r="B45" s="448"/>
      <c r="C45" s="448"/>
      <c r="D45" s="156"/>
      <c r="E45" s="155"/>
      <c r="F45" s="101"/>
      <c r="G45" s="101"/>
      <c r="H45" s="33"/>
      <c r="I45" s="33"/>
      <c r="J45" s="33"/>
      <c r="K45" s="33"/>
    </row>
    <row r="46" spans="1:11" ht="15" thickBot="1">
      <c r="A46" s="101"/>
      <c r="B46" s="449"/>
      <c r="C46" s="449"/>
      <c r="D46" s="158"/>
      <c r="E46" s="159"/>
      <c r="F46" s="101"/>
      <c r="G46" s="101"/>
      <c r="H46" s="33"/>
      <c r="I46" s="33"/>
      <c r="J46" s="33"/>
      <c r="K46" s="33"/>
    </row>
    <row r="47" spans="1:11" ht="14.25">
      <c r="A47" s="101"/>
      <c r="B47" s="172"/>
      <c r="C47" s="173"/>
      <c r="D47" s="160"/>
      <c r="E47" s="161"/>
      <c r="F47" s="101"/>
      <c r="G47" s="101"/>
      <c r="H47" s="33"/>
      <c r="I47" s="33"/>
      <c r="J47" s="33"/>
      <c r="K47" s="33"/>
    </row>
    <row r="48" spans="1:11" ht="14.25" customHeight="1">
      <c r="A48" s="101"/>
      <c r="B48" s="425">
        <f>B39+1</f>
        <v>41826</v>
      </c>
      <c r="C48" s="426" t="str">
        <f>CHOOSE(WEEKDAY(B48,2),"星期一","星期二","星期三","星期四","星期五","星期六","星期日")</f>
        <v>星期日</v>
      </c>
      <c r="D48" s="162"/>
      <c r="E48" s="163"/>
      <c r="F48" s="101"/>
      <c r="G48" s="101"/>
      <c r="H48" s="33"/>
      <c r="I48" s="33"/>
      <c r="J48" s="33"/>
      <c r="K48" s="33"/>
    </row>
    <row r="49" spans="1:11" ht="14.25" customHeight="1">
      <c r="A49" s="101"/>
      <c r="B49" s="425"/>
      <c r="C49" s="427"/>
      <c r="D49" s="164"/>
      <c r="E49" s="165"/>
      <c r="F49" s="101"/>
      <c r="G49" s="101"/>
      <c r="H49" s="33"/>
      <c r="I49" s="33"/>
      <c r="J49" s="33"/>
      <c r="K49" s="33"/>
    </row>
    <row r="50" spans="1:11" ht="14.25">
      <c r="A50" s="101"/>
      <c r="B50" s="422"/>
      <c r="C50" s="422"/>
      <c r="D50" s="166"/>
      <c r="E50" s="167"/>
      <c r="F50" s="101"/>
      <c r="G50" s="101"/>
      <c r="H50" s="33"/>
      <c r="I50" s="33"/>
      <c r="J50" s="33"/>
      <c r="K50" s="33"/>
    </row>
    <row r="51" spans="1:11" ht="14.25">
      <c r="A51" s="101"/>
      <c r="B51" s="422"/>
      <c r="C51" s="422"/>
      <c r="D51" s="166"/>
      <c r="E51" s="165"/>
      <c r="F51" s="101"/>
      <c r="G51" s="101"/>
      <c r="H51" s="33"/>
      <c r="I51" s="33"/>
      <c r="J51" s="33"/>
      <c r="K51" s="33"/>
    </row>
    <row r="52" spans="1:11" ht="14.25">
      <c r="A52" s="101"/>
      <c r="B52" s="422"/>
      <c r="C52" s="422"/>
      <c r="D52" s="166"/>
      <c r="E52" s="165"/>
      <c r="F52" s="101"/>
      <c r="G52" s="101"/>
      <c r="H52" s="33"/>
      <c r="I52" s="33"/>
      <c r="J52" s="33"/>
      <c r="K52" s="33"/>
    </row>
    <row r="53" spans="1:11" ht="14.25">
      <c r="A53" s="101"/>
      <c r="B53" s="422"/>
      <c r="C53" s="422"/>
      <c r="D53" s="166"/>
      <c r="E53" s="165"/>
      <c r="F53" s="101"/>
      <c r="G53" s="101"/>
      <c r="H53" s="33"/>
      <c r="I53" s="33"/>
      <c r="J53" s="33"/>
      <c r="K53" s="33"/>
    </row>
    <row r="54" spans="1:11" ht="14.25">
      <c r="A54" s="101"/>
      <c r="B54" s="422"/>
      <c r="C54" s="422"/>
      <c r="D54" s="166"/>
      <c r="E54" s="165"/>
      <c r="F54" s="101"/>
      <c r="G54" s="101"/>
      <c r="H54" s="33"/>
      <c r="I54" s="33"/>
      <c r="J54" s="33"/>
      <c r="K54" s="33"/>
    </row>
    <row r="55" spans="1:11" ht="15" thickBot="1">
      <c r="A55" s="101"/>
      <c r="B55" s="431"/>
      <c r="C55" s="431"/>
      <c r="D55" s="168"/>
      <c r="E55" s="169"/>
      <c r="F55" s="101"/>
      <c r="G55" s="101"/>
      <c r="H55" s="33"/>
      <c r="I55" s="33"/>
      <c r="J55" s="33"/>
      <c r="K55" s="33"/>
    </row>
    <row r="56" spans="1:11" ht="14.25">
      <c r="A56" s="101"/>
      <c r="B56" s="129"/>
      <c r="C56" s="130"/>
      <c r="D56" s="170"/>
      <c r="E56" s="171"/>
      <c r="F56" s="101"/>
      <c r="G56" s="101"/>
      <c r="H56" s="33"/>
      <c r="I56" s="33"/>
      <c r="J56" s="33"/>
      <c r="K56" s="33"/>
    </row>
    <row r="57" spans="1:11" ht="14.25" customHeight="1">
      <c r="A57" s="101"/>
      <c r="B57" s="445">
        <f>B48+1</f>
        <v>41827</v>
      </c>
      <c r="C57" s="446" t="str">
        <f>CHOOSE(WEEKDAY(B57,2),"星期一","星期二","星期三","星期四","星期五","星期六","星期日")</f>
        <v>星期一</v>
      </c>
      <c r="D57" s="152"/>
      <c r="E57" s="153"/>
      <c r="F57" s="101"/>
      <c r="G57" s="101"/>
      <c r="H57" s="33"/>
      <c r="I57" s="33"/>
      <c r="J57" s="33"/>
      <c r="K57" s="33"/>
    </row>
    <row r="58" spans="1:11" ht="14.25" customHeight="1">
      <c r="A58" s="101"/>
      <c r="B58" s="445"/>
      <c r="C58" s="447"/>
      <c r="D58" s="154"/>
      <c r="E58" s="155"/>
      <c r="F58" s="101"/>
      <c r="G58" s="101"/>
      <c r="H58" s="33"/>
      <c r="I58" s="33"/>
      <c r="J58" s="33"/>
      <c r="K58" s="33"/>
    </row>
    <row r="59" spans="1:11" ht="14.25">
      <c r="A59" s="101"/>
      <c r="B59" s="448"/>
      <c r="C59" s="448"/>
      <c r="D59" s="156"/>
      <c r="E59" s="157"/>
      <c r="F59" s="101"/>
      <c r="G59" s="101"/>
      <c r="H59" s="33"/>
      <c r="I59" s="33"/>
      <c r="J59" s="33"/>
      <c r="K59" s="33"/>
    </row>
    <row r="60" spans="1:11" ht="14.25">
      <c r="A60" s="101"/>
      <c r="B60" s="448"/>
      <c r="C60" s="448"/>
      <c r="D60" s="156"/>
      <c r="E60" s="155"/>
      <c r="F60" s="101"/>
      <c r="G60" s="101"/>
      <c r="H60" s="33"/>
      <c r="I60" s="33"/>
      <c r="J60" s="33"/>
      <c r="K60" s="33"/>
    </row>
    <row r="61" spans="1:11" ht="14.25">
      <c r="A61" s="101"/>
      <c r="B61" s="448"/>
      <c r="C61" s="448"/>
      <c r="D61" s="156"/>
      <c r="E61" s="155"/>
      <c r="F61" s="101"/>
      <c r="G61" s="101"/>
      <c r="H61" s="33"/>
      <c r="I61" s="33"/>
      <c r="J61" s="33"/>
      <c r="K61" s="33"/>
    </row>
    <row r="62" spans="1:11" ht="14.25">
      <c r="A62" s="101"/>
      <c r="B62" s="448"/>
      <c r="C62" s="448"/>
      <c r="D62" s="156"/>
      <c r="E62" s="155"/>
      <c r="F62" s="101"/>
      <c r="G62" s="101"/>
      <c r="H62" s="33"/>
      <c r="I62" s="33"/>
      <c r="J62" s="33"/>
      <c r="K62" s="33"/>
    </row>
    <row r="63" spans="1:11" ht="14.25">
      <c r="A63" s="101"/>
      <c r="B63" s="448"/>
      <c r="C63" s="448"/>
      <c r="D63" s="156"/>
      <c r="E63" s="155"/>
      <c r="F63" s="101"/>
      <c r="G63" s="101"/>
      <c r="H63" s="33"/>
      <c r="I63" s="33"/>
      <c r="J63" s="33"/>
      <c r="K63" s="33"/>
    </row>
    <row r="64" spans="1:11" ht="15" thickBot="1">
      <c r="A64" s="101"/>
      <c r="B64" s="449"/>
      <c r="C64" s="449"/>
      <c r="D64" s="158"/>
      <c r="E64" s="159"/>
      <c r="F64" s="101"/>
      <c r="G64" s="101"/>
      <c r="H64" s="33"/>
      <c r="I64" s="33"/>
      <c r="J64" s="33"/>
      <c r="K64" s="33"/>
    </row>
    <row r="65" spans="1:11" ht="14.25">
      <c r="A65" s="101"/>
      <c r="B65" s="118"/>
      <c r="C65" s="119"/>
      <c r="D65" s="160"/>
      <c r="E65" s="161"/>
      <c r="F65" s="101"/>
      <c r="G65" s="101"/>
      <c r="H65" s="33"/>
      <c r="I65" s="33"/>
      <c r="J65" s="33"/>
      <c r="K65" s="33"/>
    </row>
    <row r="66" spans="1:11" ht="14.25" customHeight="1">
      <c r="A66" s="101"/>
      <c r="B66" s="425">
        <f>B57+1</f>
        <v>41828</v>
      </c>
      <c r="C66" s="426" t="str">
        <f>CHOOSE(WEEKDAY(B66,2),"星期一","星期二","星期三","星期四","星期五","星期六","星期日")</f>
        <v>星期二</v>
      </c>
      <c r="D66" s="162"/>
      <c r="E66" s="163"/>
      <c r="F66" s="101"/>
      <c r="G66" s="101"/>
      <c r="H66" s="33"/>
      <c r="I66" s="33"/>
      <c r="J66" s="33"/>
      <c r="K66" s="33"/>
    </row>
    <row r="67" spans="1:11" ht="14.25" customHeight="1">
      <c r="A67" s="101"/>
      <c r="B67" s="425"/>
      <c r="C67" s="427"/>
      <c r="D67" s="164"/>
      <c r="E67" s="165"/>
      <c r="F67" s="101"/>
      <c r="G67" s="101"/>
      <c r="H67" s="33"/>
      <c r="I67" s="33"/>
      <c r="J67" s="33"/>
      <c r="K67" s="33"/>
    </row>
    <row r="68" spans="1:11" ht="14.25">
      <c r="A68" s="101"/>
      <c r="B68" s="422"/>
      <c r="C68" s="422"/>
      <c r="D68" s="166"/>
      <c r="E68" s="167"/>
      <c r="F68" s="101"/>
      <c r="G68" s="101"/>
      <c r="H68" s="33"/>
      <c r="I68" s="33"/>
      <c r="J68" s="33"/>
      <c r="K68" s="33"/>
    </row>
    <row r="69" spans="1:11" ht="14.25">
      <c r="A69" s="101"/>
      <c r="B69" s="422"/>
      <c r="C69" s="422"/>
      <c r="D69" s="166"/>
      <c r="E69" s="165"/>
      <c r="F69" s="101"/>
      <c r="G69" s="101"/>
      <c r="H69" s="33"/>
      <c r="I69" s="33"/>
      <c r="J69" s="33"/>
      <c r="K69" s="33"/>
    </row>
    <row r="70" spans="1:11" ht="14.25">
      <c r="A70" s="101"/>
      <c r="B70" s="422"/>
      <c r="C70" s="422"/>
      <c r="D70" s="166"/>
      <c r="E70" s="165"/>
      <c r="F70" s="101"/>
      <c r="G70" s="101"/>
      <c r="H70" s="33"/>
      <c r="I70" s="33"/>
      <c r="J70" s="33"/>
      <c r="K70" s="33"/>
    </row>
    <row r="71" spans="1:11" ht="14.25">
      <c r="A71" s="101"/>
      <c r="B71" s="422"/>
      <c r="C71" s="422"/>
      <c r="D71" s="166"/>
      <c r="E71" s="165"/>
      <c r="F71" s="101"/>
      <c r="G71" s="101"/>
      <c r="H71" s="33"/>
      <c r="I71" s="33"/>
      <c r="J71" s="33"/>
      <c r="K71" s="33"/>
    </row>
    <row r="72" spans="1:11" ht="14.25">
      <c r="A72" s="101"/>
      <c r="B72" s="422"/>
      <c r="C72" s="422"/>
      <c r="D72" s="166"/>
      <c r="E72" s="165"/>
      <c r="F72" s="101"/>
      <c r="G72" s="101"/>
      <c r="H72" s="33"/>
      <c r="I72" s="33"/>
      <c r="J72" s="33"/>
      <c r="K72" s="33"/>
    </row>
    <row r="73" spans="1:11" ht="15" thickBot="1">
      <c r="A73" s="101"/>
      <c r="B73" s="431"/>
      <c r="C73" s="431"/>
      <c r="D73" s="168"/>
      <c r="E73" s="169"/>
      <c r="F73" s="101"/>
      <c r="G73" s="101"/>
      <c r="H73" s="33"/>
      <c r="I73" s="33"/>
      <c r="J73" s="33"/>
      <c r="K73" s="33"/>
    </row>
    <row r="74" spans="1:11" ht="14.25">
      <c r="A74" s="101"/>
      <c r="B74" s="129"/>
      <c r="C74" s="130"/>
      <c r="D74" s="170"/>
      <c r="E74" s="171"/>
      <c r="F74" s="101"/>
      <c r="G74" s="101"/>
      <c r="H74" s="33"/>
      <c r="I74" s="33"/>
      <c r="J74" s="33"/>
      <c r="K74" s="33"/>
    </row>
    <row r="75" spans="1:11" ht="14.25" customHeight="1">
      <c r="A75" s="101"/>
      <c r="B75" s="445">
        <f>B66+1</f>
        <v>41829</v>
      </c>
      <c r="C75" s="446" t="str">
        <f>CHOOSE(WEEKDAY(B75,2),"星期一","星期二","星期三","星期四","星期五","星期六","星期日")</f>
        <v>星期三</v>
      </c>
      <c r="D75" s="152"/>
      <c r="E75" s="153"/>
      <c r="F75" s="101"/>
      <c r="G75" s="101"/>
      <c r="H75" s="33"/>
      <c r="I75" s="33"/>
      <c r="J75" s="33"/>
      <c r="K75" s="33"/>
    </row>
    <row r="76" spans="1:11" ht="14.25" customHeight="1">
      <c r="A76" s="101"/>
      <c r="B76" s="445"/>
      <c r="C76" s="447"/>
      <c r="D76" s="154"/>
      <c r="E76" s="155"/>
      <c r="F76" s="101"/>
      <c r="G76" s="101"/>
      <c r="H76" s="33"/>
      <c r="I76" s="33"/>
      <c r="J76" s="33"/>
      <c r="K76" s="33"/>
    </row>
    <row r="77" spans="1:11" ht="14.25">
      <c r="A77" s="101"/>
      <c r="B77" s="448"/>
      <c r="C77" s="448"/>
      <c r="D77" s="156"/>
      <c r="E77" s="157"/>
      <c r="F77" s="101"/>
      <c r="G77" s="101"/>
      <c r="H77" s="33"/>
      <c r="I77" s="33"/>
      <c r="J77" s="33"/>
      <c r="K77" s="33"/>
    </row>
    <row r="78" spans="1:11" ht="14.25">
      <c r="A78" s="101"/>
      <c r="B78" s="448"/>
      <c r="C78" s="448"/>
      <c r="D78" s="156"/>
      <c r="E78" s="155"/>
      <c r="F78" s="101"/>
      <c r="G78" s="101"/>
      <c r="H78" s="33"/>
      <c r="I78" s="33"/>
      <c r="J78" s="33"/>
      <c r="K78" s="33"/>
    </row>
    <row r="79" spans="1:11" ht="14.25">
      <c r="A79" s="101"/>
      <c r="B79" s="448"/>
      <c r="C79" s="448"/>
      <c r="D79" s="156"/>
      <c r="E79" s="155"/>
      <c r="F79" s="101"/>
      <c r="G79" s="101"/>
      <c r="H79" s="33"/>
      <c r="I79" s="33"/>
      <c r="J79" s="33"/>
      <c r="K79" s="33"/>
    </row>
    <row r="80" spans="1:11" ht="14.25">
      <c r="A80" s="101"/>
      <c r="B80" s="448"/>
      <c r="C80" s="448"/>
      <c r="D80" s="156"/>
      <c r="E80" s="155"/>
      <c r="F80" s="101"/>
      <c r="G80" s="101"/>
      <c r="H80" s="33"/>
      <c r="I80" s="33"/>
      <c r="J80" s="33"/>
      <c r="K80" s="33"/>
    </row>
    <row r="81" spans="1:11" ht="14.25">
      <c r="A81" s="101"/>
      <c r="B81" s="448"/>
      <c r="C81" s="448"/>
      <c r="D81" s="156"/>
      <c r="E81" s="155"/>
      <c r="F81" s="101"/>
      <c r="G81" s="101"/>
      <c r="H81" s="33"/>
      <c r="I81" s="33"/>
      <c r="J81" s="33"/>
      <c r="K81" s="33"/>
    </row>
    <row r="82" spans="1:11" ht="15" thickBot="1">
      <c r="A82" s="101"/>
      <c r="B82" s="449"/>
      <c r="C82" s="449"/>
      <c r="D82" s="158"/>
      <c r="E82" s="159"/>
      <c r="F82" s="101"/>
      <c r="G82" s="101"/>
      <c r="H82" s="33"/>
      <c r="I82" s="33"/>
      <c r="J82" s="33"/>
      <c r="K82" s="33"/>
    </row>
    <row r="83" spans="1:11" ht="14.25">
      <c r="A83" s="101"/>
      <c r="B83" s="118"/>
      <c r="C83" s="119"/>
      <c r="D83" s="160"/>
      <c r="E83" s="161"/>
      <c r="F83" s="101"/>
      <c r="G83" s="101"/>
      <c r="H83" s="33"/>
      <c r="I83" s="33"/>
      <c r="J83" s="33"/>
      <c r="K83" s="33"/>
    </row>
    <row r="84" spans="1:11" ht="14.25" customHeight="1">
      <c r="A84" s="101"/>
      <c r="B84" s="425">
        <f>B75+1</f>
        <v>41830</v>
      </c>
      <c r="C84" s="426" t="str">
        <f>CHOOSE(WEEKDAY(B84,2),"星期一","星期二","星期三","星期四","星期五","星期六","星期日")</f>
        <v>星期四</v>
      </c>
      <c r="D84" s="174"/>
      <c r="E84" s="163"/>
      <c r="F84" s="101"/>
      <c r="G84" s="101"/>
      <c r="H84" s="33"/>
      <c r="I84" s="33"/>
      <c r="J84" s="33"/>
      <c r="K84" s="33"/>
    </row>
    <row r="85" spans="1:11" ht="14.25" customHeight="1">
      <c r="A85" s="101"/>
      <c r="B85" s="425"/>
      <c r="C85" s="427"/>
      <c r="D85" s="175"/>
      <c r="E85" s="165"/>
      <c r="F85" s="101"/>
      <c r="G85" s="101"/>
      <c r="H85" s="33"/>
      <c r="I85" s="33"/>
      <c r="J85" s="33"/>
      <c r="K85" s="33"/>
    </row>
    <row r="86" spans="1:11" ht="14.25">
      <c r="A86" s="101"/>
      <c r="B86" s="422"/>
      <c r="C86" s="422"/>
      <c r="D86" s="166"/>
      <c r="E86" s="167"/>
      <c r="F86" s="101"/>
      <c r="G86" s="101"/>
      <c r="H86" s="33"/>
      <c r="I86" s="33"/>
      <c r="J86" s="33"/>
      <c r="K86" s="33"/>
    </row>
    <row r="87" spans="1:11" ht="14.25">
      <c r="A87" s="101"/>
      <c r="B87" s="422"/>
      <c r="C87" s="422"/>
      <c r="D87" s="166"/>
      <c r="E87" s="165"/>
      <c r="F87" s="101"/>
      <c r="G87" s="101"/>
      <c r="H87" s="33"/>
      <c r="I87" s="33"/>
      <c r="J87" s="33"/>
      <c r="K87" s="33"/>
    </row>
    <row r="88" spans="1:11" ht="14.25">
      <c r="A88" s="101"/>
      <c r="B88" s="422"/>
      <c r="C88" s="422"/>
      <c r="D88" s="166"/>
      <c r="E88" s="165"/>
      <c r="F88" s="101"/>
      <c r="G88" s="101"/>
      <c r="H88" s="33"/>
      <c r="I88" s="33"/>
      <c r="J88" s="33"/>
      <c r="K88" s="33"/>
    </row>
    <row r="89" spans="1:11" ht="14.25">
      <c r="A89" s="101"/>
      <c r="B89" s="422"/>
      <c r="C89" s="422"/>
      <c r="D89" s="166"/>
      <c r="E89" s="165"/>
      <c r="F89" s="101"/>
      <c r="G89" s="101"/>
      <c r="H89" s="33"/>
      <c r="I89" s="33"/>
      <c r="J89" s="33"/>
      <c r="K89" s="33"/>
    </row>
    <row r="90" spans="1:11" ht="14.25">
      <c r="A90" s="101"/>
      <c r="B90" s="422"/>
      <c r="C90" s="422"/>
      <c r="D90" s="166"/>
      <c r="E90" s="165"/>
      <c r="F90" s="101"/>
      <c r="G90" s="101"/>
      <c r="H90" s="33"/>
      <c r="I90" s="33"/>
      <c r="J90" s="33"/>
      <c r="K90" s="33"/>
    </row>
    <row r="91" spans="1:11" ht="15" thickBot="1">
      <c r="A91" s="101"/>
      <c r="B91" s="431"/>
      <c r="C91" s="431"/>
      <c r="D91" s="168"/>
      <c r="E91" s="169"/>
      <c r="F91" s="101"/>
      <c r="G91" s="101"/>
      <c r="H91" s="33"/>
      <c r="I91" s="33"/>
      <c r="J91" s="33"/>
      <c r="K91" s="33"/>
    </row>
    <row r="92" spans="1:11" ht="14.25">
      <c r="A92" s="101"/>
      <c r="B92" s="129"/>
      <c r="C92" s="130"/>
      <c r="D92" s="170"/>
      <c r="E92" s="171"/>
      <c r="F92" s="101"/>
      <c r="G92" s="101"/>
      <c r="H92" s="33"/>
      <c r="I92" s="33"/>
      <c r="J92" s="33"/>
      <c r="K92" s="33"/>
    </row>
    <row r="93" spans="1:11" ht="14.25" customHeight="1">
      <c r="A93" s="101"/>
      <c r="B93" s="445">
        <f>B84+1</f>
        <v>41831</v>
      </c>
      <c r="C93" s="446" t="str">
        <f>CHOOSE(WEEKDAY(B93,2),"星期一","星期二","星期三","星期四","星期五","星期六","星期日")</f>
        <v>星期五</v>
      </c>
      <c r="D93" s="152"/>
      <c r="E93" s="153"/>
      <c r="F93" s="101"/>
      <c r="G93" s="101"/>
      <c r="H93" s="33"/>
      <c r="I93" s="33"/>
      <c r="J93" s="33"/>
      <c r="K93" s="33"/>
    </row>
    <row r="94" spans="1:11" ht="14.25" customHeight="1">
      <c r="A94" s="101"/>
      <c r="B94" s="445"/>
      <c r="C94" s="447"/>
      <c r="D94" s="154"/>
      <c r="E94" s="155"/>
      <c r="F94" s="101"/>
      <c r="G94" s="101"/>
      <c r="H94" s="33"/>
      <c r="I94" s="33"/>
      <c r="J94" s="33"/>
      <c r="K94" s="33"/>
    </row>
    <row r="95" spans="1:11" ht="14.25">
      <c r="A95" s="101"/>
      <c r="B95" s="448"/>
      <c r="C95" s="448"/>
      <c r="D95" s="156"/>
      <c r="E95" s="157"/>
      <c r="F95" s="101"/>
      <c r="G95" s="101"/>
      <c r="H95" s="33"/>
      <c r="I95" s="33"/>
      <c r="J95" s="33"/>
      <c r="K95" s="33"/>
    </row>
    <row r="96" spans="1:11" ht="14.25">
      <c r="A96" s="101"/>
      <c r="B96" s="448"/>
      <c r="C96" s="448"/>
      <c r="D96" s="156"/>
      <c r="E96" s="155"/>
      <c r="F96" s="101"/>
      <c r="G96" s="101"/>
      <c r="H96" s="33"/>
      <c r="I96" s="33"/>
      <c r="J96" s="33"/>
      <c r="K96" s="33"/>
    </row>
    <row r="97" spans="1:11" ht="14.25">
      <c r="A97" s="101"/>
      <c r="B97" s="448"/>
      <c r="C97" s="448"/>
      <c r="D97" s="156"/>
      <c r="E97" s="155"/>
      <c r="F97" s="101"/>
      <c r="G97" s="101"/>
      <c r="H97" s="33"/>
      <c r="I97" s="33"/>
      <c r="J97" s="33"/>
      <c r="K97" s="33"/>
    </row>
    <row r="98" spans="1:11" ht="14.25">
      <c r="A98" s="101"/>
      <c r="B98" s="448"/>
      <c r="C98" s="448"/>
      <c r="D98" s="156"/>
      <c r="E98" s="155"/>
      <c r="F98" s="101"/>
      <c r="G98" s="101"/>
      <c r="H98" s="33"/>
      <c r="I98" s="33"/>
      <c r="J98" s="33"/>
      <c r="K98" s="33"/>
    </row>
    <row r="99" spans="1:11" ht="14.25">
      <c r="A99" s="101"/>
      <c r="B99" s="448"/>
      <c r="C99" s="448"/>
      <c r="D99" s="156"/>
      <c r="E99" s="155"/>
      <c r="F99" s="101"/>
      <c r="G99" s="101"/>
      <c r="H99" s="33"/>
      <c r="I99" s="33"/>
      <c r="J99" s="33"/>
      <c r="K99" s="33"/>
    </row>
    <row r="100" spans="1:11" ht="15" thickBot="1">
      <c r="A100" s="101"/>
      <c r="B100" s="449"/>
      <c r="C100" s="449"/>
      <c r="D100" s="158"/>
      <c r="E100" s="159"/>
      <c r="F100" s="101"/>
      <c r="G100" s="101"/>
      <c r="H100" s="33"/>
      <c r="I100" s="33"/>
      <c r="J100" s="33"/>
      <c r="K100" s="33"/>
    </row>
    <row r="101" spans="1:11" ht="14.25">
      <c r="A101" s="101"/>
      <c r="B101" s="118"/>
      <c r="C101" s="119"/>
      <c r="D101" s="160"/>
      <c r="E101" s="161"/>
      <c r="F101" s="101"/>
      <c r="G101" s="101"/>
      <c r="H101" s="33"/>
      <c r="I101" s="33"/>
      <c r="J101" s="33"/>
      <c r="K101" s="33"/>
    </row>
    <row r="102" spans="1:11" ht="14.25" customHeight="1">
      <c r="A102" s="101"/>
      <c r="B102" s="425">
        <f>B93+1</f>
        <v>41832</v>
      </c>
      <c r="C102" s="426" t="str">
        <f>CHOOSE(WEEKDAY(B102,2),"星期一","星期二","星期三","星期四","星期五","星期六","星期日")</f>
        <v>星期六</v>
      </c>
      <c r="D102" s="162"/>
      <c r="E102" s="163"/>
      <c r="F102" s="101"/>
      <c r="G102" s="101"/>
      <c r="H102" s="33"/>
      <c r="I102" s="33"/>
      <c r="J102" s="33"/>
      <c r="K102" s="33"/>
    </row>
    <row r="103" spans="1:11" ht="14.25" customHeight="1">
      <c r="A103" s="101"/>
      <c r="B103" s="425"/>
      <c r="C103" s="427"/>
      <c r="D103" s="164"/>
      <c r="E103" s="165"/>
      <c r="F103" s="101"/>
      <c r="G103" s="101"/>
      <c r="H103" s="33"/>
      <c r="I103" s="33"/>
      <c r="J103" s="33"/>
      <c r="K103" s="33"/>
    </row>
    <row r="104" spans="1:11" ht="14.25">
      <c r="A104" s="101"/>
      <c r="B104" s="422"/>
      <c r="C104" s="422"/>
      <c r="D104" s="166"/>
      <c r="E104" s="167"/>
      <c r="F104" s="101"/>
      <c r="G104" s="101"/>
      <c r="H104" s="33"/>
      <c r="I104" s="33"/>
      <c r="J104" s="33"/>
      <c r="K104" s="33"/>
    </row>
    <row r="105" spans="1:11" ht="14.25">
      <c r="A105" s="101"/>
      <c r="B105" s="422"/>
      <c r="C105" s="422"/>
      <c r="D105" s="166"/>
      <c r="E105" s="165"/>
      <c r="F105" s="101"/>
      <c r="G105" s="101"/>
      <c r="H105" s="33"/>
      <c r="I105" s="33"/>
      <c r="J105" s="33"/>
      <c r="K105" s="33"/>
    </row>
    <row r="106" spans="1:11" ht="14.25">
      <c r="A106" s="101"/>
      <c r="B106" s="422"/>
      <c r="C106" s="422"/>
      <c r="D106" s="166"/>
      <c r="E106" s="165"/>
      <c r="F106" s="101"/>
      <c r="G106" s="101"/>
      <c r="H106" s="33"/>
      <c r="I106" s="33"/>
      <c r="J106" s="33"/>
      <c r="K106" s="33"/>
    </row>
    <row r="107" spans="1:11" ht="14.25">
      <c r="A107" s="101"/>
      <c r="B107" s="422"/>
      <c r="C107" s="422"/>
      <c r="D107" s="166"/>
      <c r="E107" s="165"/>
      <c r="F107" s="101"/>
      <c r="G107" s="101"/>
      <c r="H107" s="33"/>
      <c r="I107" s="33"/>
      <c r="J107" s="33"/>
      <c r="K107" s="33"/>
    </row>
    <row r="108" spans="1:11" ht="14.25">
      <c r="A108" s="101"/>
      <c r="B108" s="422"/>
      <c r="C108" s="422"/>
      <c r="D108" s="166"/>
      <c r="E108" s="165"/>
      <c r="F108" s="101"/>
      <c r="G108" s="101"/>
      <c r="H108" s="33"/>
      <c r="I108" s="33"/>
      <c r="J108" s="33"/>
      <c r="K108" s="33"/>
    </row>
    <row r="109" spans="1:11" ht="15" thickBot="1">
      <c r="A109" s="101"/>
      <c r="B109" s="431"/>
      <c r="C109" s="431"/>
      <c r="D109" s="168"/>
      <c r="E109" s="169"/>
      <c r="F109" s="101"/>
      <c r="G109" s="101"/>
      <c r="H109" s="33"/>
      <c r="I109" s="33"/>
      <c r="J109" s="33"/>
      <c r="K109" s="33"/>
    </row>
    <row r="110" spans="1:11" ht="14.25">
      <c r="A110" s="101"/>
      <c r="B110" s="129"/>
      <c r="C110" s="130"/>
      <c r="D110" s="170"/>
      <c r="E110" s="171"/>
      <c r="F110" s="101"/>
      <c r="G110" s="101"/>
      <c r="H110" s="33"/>
      <c r="I110" s="33"/>
      <c r="J110" s="33"/>
      <c r="K110" s="33"/>
    </row>
    <row r="111" spans="1:11" ht="14.25" customHeight="1">
      <c r="A111" s="101"/>
      <c r="B111" s="445">
        <f>B102+1</f>
        <v>41833</v>
      </c>
      <c r="C111" s="446" t="str">
        <f>CHOOSE(WEEKDAY(B111,2),"星期一","星期二","星期三","星期四","星期五","星期六","星期日")</f>
        <v>星期日</v>
      </c>
      <c r="D111" s="152"/>
      <c r="E111" s="153"/>
      <c r="F111" s="101"/>
      <c r="G111" s="101"/>
      <c r="H111" s="33"/>
      <c r="I111" s="33"/>
      <c r="J111" s="33"/>
      <c r="K111" s="33"/>
    </row>
    <row r="112" spans="1:11" ht="14.25" customHeight="1">
      <c r="A112" s="101"/>
      <c r="B112" s="445"/>
      <c r="C112" s="447"/>
      <c r="D112" s="154"/>
      <c r="E112" s="155"/>
      <c r="F112" s="101"/>
      <c r="G112" s="101"/>
      <c r="H112" s="33"/>
      <c r="I112" s="33"/>
      <c r="J112" s="33"/>
      <c r="K112" s="33"/>
    </row>
    <row r="113" spans="1:11" ht="14.25">
      <c r="A113" s="101"/>
      <c r="B113" s="448"/>
      <c r="C113" s="448"/>
      <c r="D113" s="156"/>
      <c r="E113" s="157"/>
      <c r="F113" s="101"/>
      <c r="G113" s="101"/>
      <c r="H113" s="33"/>
      <c r="I113" s="33"/>
      <c r="J113" s="33"/>
      <c r="K113" s="33"/>
    </row>
    <row r="114" spans="1:11" ht="14.25">
      <c r="A114" s="101"/>
      <c r="B114" s="448"/>
      <c r="C114" s="448"/>
      <c r="D114" s="156"/>
      <c r="E114" s="155"/>
      <c r="F114" s="101"/>
      <c r="G114" s="101"/>
      <c r="H114" s="33"/>
      <c r="I114" s="33"/>
      <c r="J114" s="33"/>
      <c r="K114" s="33"/>
    </row>
    <row r="115" spans="1:11" ht="14.25">
      <c r="A115" s="101"/>
      <c r="B115" s="448"/>
      <c r="C115" s="448"/>
      <c r="D115" s="156"/>
      <c r="E115" s="155"/>
      <c r="F115" s="101"/>
      <c r="G115" s="101"/>
      <c r="H115" s="33"/>
      <c r="I115" s="33"/>
      <c r="J115" s="33"/>
      <c r="K115" s="33"/>
    </row>
    <row r="116" spans="1:11" ht="14.25">
      <c r="A116" s="101"/>
      <c r="B116" s="448"/>
      <c r="C116" s="448"/>
      <c r="D116" s="156"/>
      <c r="E116" s="155"/>
      <c r="F116" s="101"/>
      <c r="G116" s="101"/>
      <c r="H116" s="33"/>
      <c r="I116" s="33"/>
      <c r="J116" s="33"/>
      <c r="K116" s="33"/>
    </row>
    <row r="117" spans="1:11" ht="14.25">
      <c r="A117" s="101"/>
      <c r="B117" s="448"/>
      <c r="C117" s="448"/>
      <c r="D117" s="156"/>
      <c r="E117" s="155"/>
      <c r="F117" s="101"/>
      <c r="G117" s="101"/>
      <c r="H117" s="33"/>
      <c r="I117" s="33"/>
      <c r="J117" s="33"/>
      <c r="K117" s="33"/>
    </row>
    <row r="118" spans="1:11" ht="15" thickBot="1">
      <c r="A118" s="101"/>
      <c r="B118" s="449"/>
      <c r="C118" s="449"/>
      <c r="D118" s="158"/>
      <c r="E118" s="159"/>
      <c r="F118" s="101"/>
      <c r="G118" s="101"/>
      <c r="H118" s="33"/>
      <c r="I118" s="33"/>
      <c r="J118" s="33"/>
      <c r="K118" s="33"/>
    </row>
    <row r="119" spans="1:11" ht="14.25">
      <c r="A119" s="101"/>
      <c r="B119" s="118"/>
      <c r="C119" s="119"/>
      <c r="D119" s="160"/>
      <c r="E119" s="161"/>
      <c r="F119" s="101"/>
      <c r="G119" s="101"/>
      <c r="H119" s="33"/>
      <c r="I119" s="33"/>
      <c r="J119" s="33"/>
      <c r="K119" s="33"/>
    </row>
    <row r="120" spans="1:11" ht="14.25" customHeight="1">
      <c r="A120" s="101"/>
      <c r="B120" s="425">
        <f>B111+1</f>
        <v>41834</v>
      </c>
      <c r="C120" s="426" t="str">
        <f>CHOOSE(WEEKDAY(B120,2),"星期一","星期二","星期三","星期四","星期五","星期六","星期日")</f>
        <v>星期一</v>
      </c>
      <c r="D120" s="162"/>
      <c r="E120" s="163"/>
      <c r="F120" s="101"/>
      <c r="G120" s="101"/>
      <c r="H120" s="33"/>
      <c r="I120" s="33"/>
      <c r="J120" s="33"/>
      <c r="K120" s="33"/>
    </row>
    <row r="121" spans="1:11" ht="14.25" customHeight="1">
      <c r="A121" s="101"/>
      <c r="B121" s="425"/>
      <c r="C121" s="427"/>
      <c r="D121" s="164"/>
      <c r="E121" s="165"/>
      <c r="F121" s="101"/>
      <c r="G121" s="101"/>
      <c r="H121" s="33"/>
      <c r="I121" s="33"/>
      <c r="J121" s="33"/>
      <c r="K121" s="33"/>
    </row>
    <row r="122" spans="1:11" ht="14.25">
      <c r="A122" s="101"/>
      <c r="B122" s="422"/>
      <c r="C122" s="422"/>
      <c r="D122" s="166"/>
      <c r="E122" s="167"/>
      <c r="F122" s="101"/>
      <c r="G122" s="101"/>
      <c r="H122" s="33"/>
      <c r="I122" s="33"/>
      <c r="J122" s="33"/>
      <c r="K122" s="33"/>
    </row>
    <row r="123" spans="1:11" ht="14.25">
      <c r="A123" s="101"/>
      <c r="B123" s="422"/>
      <c r="C123" s="422"/>
      <c r="D123" s="166"/>
      <c r="E123" s="165"/>
      <c r="F123" s="101"/>
      <c r="G123" s="101"/>
      <c r="H123" s="33"/>
      <c r="I123" s="33"/>
      <c r="J123" s="33"/>
      <c r="K123" s="33"/>
    </row>
    <row r="124" spans="1:11" ht="14.25">
      <c r="A124" s="101"/>
      <c r="B124" s="422"/>
      <c r="C124" s="422"/>
      <c r="D124" s="166"/>
      <c r="E124" s="165"/>
      <c r="F124" s="101"/>
      <c r="G124" s="101"/>
      <c r="H124" s="33"/>
      <c r="I124" s="33"/>
      <c r="J124" s="33"/>
      <c r="K124" s="33"/>
    </row>
    <row r="125" spans="1:11" ht="14.25">
      <c r="A125" s="101"/>
      <c r="B125" s="422"/>
      <c r="C125" s="422"/>
      <c r="D125" s="166"/>
      <c r="E125" s="165"/>
      <c r="F125" s="101"/>
      <c r="G125" s="101"/>
      <c r="H125" s="33"/>
      <c r="I125" s="33"/>
      <c r="J125" s="33"/>
      <c r="K125" s="33"/>
    </row>
    <row r="126" spans="1:11" ht="14.25">
      <c r="A126" s="101"/>
      <c r="B126" s="422"/>
      <c r="C126" s="422"/>
      <c r="D126" s="166"/>
      <c r="E126" s="165"/>
      <c r="F126" s="101"/>
      <c r="G126" s="101"/>
      <c r="H126" s="33"/>
      <c r="I126" s="33"/>
      <c r="J126" s="33"/>
      <c r="K126" s="33"/>
    </row>
    <row r="127" spans="1:11" ht="15" thickBot="1">
      <c r="A127" s="101"/>
      <c r="B127" s="431"/>
      <c r="C127" s="431"/>
      <c r="D127" s="168"/>
      <c r="E127" s="169"/>
      <c r="F127" s="101"/>
      <c r="G127" s="101"/>
      <c r="H127" s="33"/>
      <c r="I127" s="33"/>
      <c r="J127" s="33"/>
      <c r="K127" s="33"/>
    </row>
    <row r="128" spans="1:11" ht="14.25">
      <c r="A128" s="101"/>
      <c r="B128" s="129"/>
      <c r="C128" s="130"/>
      <c r="D128" s="170"/>
      <c r="E128" s="171"/>
      <c r="F128" s="101"/>
      <c r="G128" s="101"/>
      <c r="H128" s="33"/>
      <c r="I128" s="33"/>
      <c r="J128" s="33"/>
      <c r="K128" s="33"/>
    </row>
    <row r="129" spans="1:11" ht="14.25" customHeight="1">
      <c r="A129" s="101"/>
      <c r="B129" s="445">
        <f>B120+1</f>
        <v>41835</v>
      </c>
      <c r="C129" s="446" t="str">
        <f>CHOOSE(WEEKDAY(B129,2),"星期一","星期二","星期三","星期四","星期五","星期六","星期日")</f>
        <v>星期二</v>
      </c>
      <c r="D129" s="152"/>
      <c r="E129" s="153"/>
      <c r="F129" s="101"/>
      <c r="G129" s="101"/>
      <c r="H129" s="33"/>
      <c r="I129" s="33"/>
      <c r="J129" s="33"/>
      <c r="K129" s="33"/>
    </row>
    <row r="130" spans="1:11" ht="14.25" customHeight="1">
      <c r="A130" s="101"/>
      <c r="B130" s="445"/>
      <c r="C130" s="447"/>
      <c r="D130" s="154"/>
      <c r="E130" s="155"/>
      <c r="F130" s="101"/>
      <c r="G130" s="101"/>
      <c r="H130" s="33"/>
      <c r="I130" s="33"/>
      <c r="J130" s="33"/>
      <c r="K130" s="33"/>
    </row>
    <row r="131" spans="1:11" ht="14.25">
      <c r="A131" s="101"/>
      <c r="B131" s="448"/>
      <c r="C131" s="448"/>
      <c r="D131" s="156"/>
      <c r="E131" s="157"/>
      <c r="F131" s="101"/>
      <c r="G131" s="101"/>
      <c r="H131" s="33"/>
      <c r="I131" s="33"/>
      <c r="J131" s="33"/>
      <c r="K131" s="33"/>
    </row>
    <row r="132" spans="1:11" ht="14.25">
      <c r="A132" s="101"/>
      <c r="B132" s="448"/>
      <c r="C132" s="448"/>
      <c r="D132" s="156"/>
      <c r="E132" s="155"/>
      <c r="F132" s="101"/>
      <c r="G132" s="101"/>
      <c r="H132" s="33"/>
      <c r="I132" s="33"/>
      <c r="J132" s="33"/>
      <c r="K132" s="33"/>
    </row>
    <row r="133" spans="1:11" ht="14.25">
      <c r="A133" s="101"/>
      <c r="B133" s="448"/>
      <c r="C133" s="448"/>
      <c r="D133" s="156"/>
      <c r="E133" s="155"/>
      <c r="F133" s="101"/>
      <c r="G133" s="101"/>
      <c r="H133" s="33"/>
      <c r="I133" s="33"/>
      <c r="J133" s="33"/>
      <c r="K133" s="33"/>
    </row>
    <row r="134" spans="1:11" ht="14.25">
      <c r="A134" s="101"/>
      <c r="B134" s="448"/>
      <c r="C134" s="448"/>
      <c r="D134" s="156"/>
      <c r="E134" s="155"/>
      <c r="F134" s="101"/>
      <c r="G134" s="101"/>
      <c r="H134" s="33"/>
      <c r="I134" s="33"/>
      <c r="J134" s="33"/>
      <c r="K134" s="33"/>
    </row>
    <row r="135" spans="1:11" ht="14.25">
      <c r="A135" s="101"/>
      <c r="B135" s="448"/>
      <c r="C135" s="448"/>
      <c r="D135" s="156"/>
      <c r="E135" s="155"/>
      <c r="F135" s="101"/>
      <c r="G135" s="101"/>
      <c r="H135" s="33"/>
      <c r="I135" s="33"/>
      <c r="J135" s="33"/>
      <c r="K135" s="33"/>
    </row>
    <row r="136" spans="1:11" ht="15" thickBot="1">
      <c r="A136" s="101"/>
      <c r="B136" s="449"/>
      <c r="C136" s="449"/>
      <c r="D136" s="158"/>
      <c r="E136" s="159"/>
      <c r="F136" s="101"/>
      <c r="G136" s="101"/>
      <c r="H136" s="33"/>
      <c r="I136" s="33"/>
      <c r="J136" s="33"/>
      <c r="K136" s="33"/>
    </row>
    <row r="137" spans="1:11" ht="14.25">
      <c r="A137" s="101"/>
      <c r="B137" s="118"/>
      <c r="C137" s="119"/>
      <c r="D137" s="160"/>
      <c r="E137" s="161"/>
      <c r="F137" s="101"/>
      <c r="G137" s="101"/>
      <c r="H137" s="33"/>
      <c r="I137" s="33"/>
      <c r="J137" s="33"/>
      <c r="K137" s="33"/>
    </row>
    <row r="138" spans="1:11" ht="14.25" customHeight="1">
      <c r="A138" s="101"/>
      <c r="B138" s="425">
        <f>B129+1</f>
        <v>41836</v>
      </c>
      <c r="C138" s="426" t="str">
        <f>CHOOSE(WEEKDAY(B138,2),"星期一","星期二","星期三","星期四","星期五","星期六","星期日")</f>
        <v>星期三</v>
      </c>
      <c r="D138" s="162"/>
      <c r="E138" s="163"/>
      <c r="F138" s="101"/>
      <c r="G138" s="101"/>
      <c r="H138" s="33"/>
      <c r="I138" s="33"/>
      <c r="J138" s="33"/>
      <c r="K138" s="33"/>
    </row>
    <row r="139" spans="1:11" ht="14.25" customHeight="1">
      <c r="A139" s="101"/>
      <c r="B139" s="425"/>
      <c r="C139" s="427"/>
      <c r="D139" s="164"/>
      <c r="E139" s="165"/>
      <c r="F139" s="101"/>
      <c r="G139" s="101"/>
      <c r="H139" s="33"/>
      <c r="I139" s="33"/>
      <c r="J139" s="33"/>
      <c r="K139" s="33"/>
    </row>
    <row r="140" spans="1:11" ht="14.25">
      <c r="A140" s="101"/>
      <c r="B140" s="422"/>
      <c r="C140" s="422"/>
      <c r="D140" s="166"/>
      <c r="E140" s="167"/>
      <c r="F140" s="101"/>
      <c r="G140" s="101"/>
      <c r="H140" s="33"/>
      <c r="I140" s="33"/>
      <c r="J140" s="33"/>
      <c r="K140" s="33"/>
    </row>
    <row r="141" spans="1:11" ht="14.25">
      <c r="A141" s="101"/>
      <c r="B141" s="422"/>
      <c r="C141" s="422"/>
      <c r="D141" s="166"/>
      <c r="E141" s="165"/>
      <c r="F141" s="101"/>
      <c r="G141" s="101"/>
      <c r="H141" s="33"/>
      <c r="I141" s="33"/>
      <c r="J141" s="33"/>
      <c r="K141" s="33"/>
    </row>
    <row r="142" spans="1:11" ht="14.25">
      <c r="A142" s="101"/>
      <c r="B142" s="422"/>
      <c r="C142" s="422"/>
      <c r="D142" s="166"/>
      <c r="E142" s="165"/>
      <c r="F142" s="101"/>
      <c r="G142" s="101"/>
      <c r="H142" s="33"/>
      <c r="I142" s="33"/>
      <c r="J142" s="33"/>
      <c r="K142" s="33"/>
    </row>
    <row r="143" spans="1:11" ht="14.25">
      <c r="A143" s="101"/>
      <c r="B143" s="422"/>
      <c r="C143" s="422"/>
      <c r="D143" s="166"/>
      <c r="E143" s="165"/>
      <c r="F143" s="101"/>
      <c r="G143" s="101"/>
      <c r="H143" s="33"/>
      <c r="I143" s="33"/>
      <c r="J143" s="33"/>
      <c r="K143" s="33"/>
    </row>
    <row r="144" spans="1:11" ht="14.25">
      <c r="A144" s="101"/>
      <c r="B144" s="422"/>
      <c r="C144" s="422"/>
      <c r="D144" s="166"/>
      <c r="E144" s="165"/>
      <c r="F144" s="101"/>
      <c r="G144" s="101"/>
      <c r="H144" s="33"/>
      <c r="I144" s="33"/>
      <c r="J144" s="33"/>
      <c r="K144" s="33"/>
    </row>
    <row r="145" spans="1:11" ht="15" thickBot="1">
      <c r="A145" s="101"/>
      <c r="B145" s="431"/>
      <c r="C145" s="431"/>
      <c r="D145" s="168"/>
      <c r="E145" s="169"/>
      <c r="F145" s="101"/>
      <c r="G145" s="101"/>
      <c r="H145" s="33"/>
      <c r="I145" s="33"/>
      <c r="J145" s="33"/>
      <c r="K145" s="33"/>
    </row>
    <row r="146" spans="1:11" ht="14.25">
      <c r="A146" s="101"/>
      <c r="B146" s="129"/>
      <c r="C146" s="130"/>
      <c r="D146" s="170"/>
      <c r="E146" s="171"/>
      <c r="F146" s="101"/>
      <c r="G146" s="101"/>
      <c r="H146" s="33"/>
      <c r="I146" s="33"/>
      <c r="J146" s="33"/>
      <c r="K146" s="33"/>
    </row>
    <row r="147" spans="1:11" ht="14.25" customHeight="1">
      <c r="A147" s="101"/>
      <c r="B147" s="445">
        <f>B138+1</f>
        <v>41837</v>
      </c>
      <c r="C147" s="446" t="str">
        <f>CHOOSE(WEEKDAY(B147,2),"星期一","星期二","星期三","星期四","星期五","星期六","星期日")</f>
        <v>星期四</v>
      </c>
      <c r="D147" s="152"/>
      <c r="E147" s="153"/>
      <c r="F147" s="101"/>
      <c r="G147" s="101"/>
      <c r="H147" s="33"/>
      <c r="I147" s="33"/>
      <c r="J147" s="33"/>
      <c r="K147" s="33"/>
    </row>
    <row r="148" spans="1:11" ht="14.25" customHeight="1">
      <c r="A148" s="101"/>
      <c r="B148" s="445"/>
      <c r="C148" s="447"/>
      <c r="D148" s="154"/>
      <c r="E148" s="155"/>
      <c r="F148" s="101"/>
      <c r="G148" s="101"/>
      <c r="H148" s="33"/>
      <c r="I148" s="33"/>
      <c r="J148" s="33"/>
      <c r="K148" s="33"/>
    </row>
    <row r="149" spans="1:11" ht="14.25">
      <c r="A149" s="101"/>
      <c r="B149" s="448"/>
      <c r="C149" s="448"/>
      <c r="D149" s="156"/>
      <c r="E149" s="157"/>
      <c r="F149" s="101"/>
      <c r="G149" s="101"/>
      <c r="H149" s="33"/>
      <c r="I149" s="33"/>
      <c r="J149" s="33"/>
      <c r="K149" s="33"/>
    </row>
    <row r="150" spans="1:11" ht="14.25">
      <c r="A150" s="101"/>
      <c r="B150" s="448"/>
      <c r="C150" s="448"/>
      <c r="D150" s="156"/>
      <c r="E150" s="155"/>
      <c r="F150" s="101"/>
      <c r="G150" s="101"/>
      <c r="H150" s="33"/>
      <c r="I150" s="33"/>
      <c r="J150" s="33"/>
      <c r="K150" s="33"/>
    </row>
    <row r="151" spans="1:11" ht="14.25">
      <c r="A151" s="101"/>
      <c r="B151" s="448"/>
      <c r="C151" s="448"/>
      <c r="D151" s="156"/>
      <c r="E151" s="155"/>
      <c r="F151" s="101"/>
      <c r="G151" s="101"/>
      <c r="H151" s="33"/>
      <c r="I151" s="33"/>
      <c r="J151" s="33"/>
      <c r="K151" s="33"/>
    </row>
    <row r="152" spans="1:11" ht="14.25">
      <c r="A152" s="101"/>
      <c r="B152" s="448"/>
      <c r="C152" s="448"/>
      <c r="D152" s="156"/>
      <c r="E152" s="155"/>
      <c r="F152" s="101"/>
      <c r="G152" s="101"/>
      <c r="H152" s="33"/>
      <c r="I152" s="33"/>
      <c r="J152" s="33"/>
      <c r="K152" s="33"/>
    </row>
    <row r="153" spans="1:11" ht="14.25">
      <c r="A153" s="101"/>
      <c r="B153" s="448"/>
      <c r="C153" s="448"/>
      <c r="D153" s="156"/>
      <c r="E153" s="155"/>
      <c r="F153" s="101"/>
      <c r="G153" s="101"/>
      <c r="H153" s="33"/>
      <c r="I153" s="33"/>
      <c r="J153" s="33"/>
      <c r="K153" s="33"/>
    </row>
    <row r="154" spans="1:11" ht="15" thickBot="1">
      <c r="A154" s="101"/>
      <c r="B154" s="449"/>
      <c r="C154" s="449"/>
      <c r="D154" s="158"/>
      <c r="E154" s="159"/>
      <c r="F154" s="101"/>
      <c r="G154" s="101"/>
      <c r="H154" s="33"/>
      <c r="I154" s="33"/>
      <c r="J154" s="33"/>
      <c r="K154" s="33"/>
    </row>
    <row r="155" spans="1:11" ht="14.25">
      <c r="A155" s="101"/>
      <c r="B155" s="118"/>
      <c r="C155" s="119"/>
      <c r="D155" s="160"/>
      <c r="E155" s="161"/>
      <c r="F155" s="101"/>
      <c r="G155" s="101"/>
      <c r="H155" s="33"/>
      <c r="I155" s="33"/>
      <c r="J155" s="33"/>
      <c r="K155" s="33"/>
    </row>
    <row r="156" spans="1:11" ht="14.25" customHeight="1">
      <c r="A156" s="101"/>
      <c r="B156" s="425">
        <f>B147+1</f>
        <v>41838</v>
      </c>
      <c r="C156" s="426" t="str">
        <f>CHOOSE(WEEKDAY(B156,2),"星期一","星期二","星期三","星期四","星期五","星期六","星期日")</f>
        <v>星期五</v>
      </c>
      <c r="D156" s="162"/>
      <c r="E156" s="163"/>
      <c r="F156" s="101"/>
      <c r="G156" s="101"/>
      <c r="H156" s="33"/>
      <c r="I156" s="33"/>
      <c r="J156" s="33"/>
      <c r="K156" s="33"/>
    </row>
    <row r="157" spans="1:11" ht="14.25" customHeight="1">
      <c r="A157" s="101"/>
      <c r="B157" s="425"/>
      <c r="C157" s="427"/>
      <c r="D157" s="164"/>
      <c r="E157" s="165"/>
      <c r="F157" s="101"/>
      <c r="G157" s="101"/>
      <c r="H157" s="33"/>
      <c r="I157" s="33"/>
      <c r="J157" s="33"/>
      <c r="K157" s="33"/>
    </row>
    <row r="158" spans="1:11" ht="14.25">
      <c r="A158" s="101"/>
      <c r="B158" s="422"/>
      <c r="C158" s="422"/>
      <c r="D158" s="166"/>
      <c r="E158" s="167"/>
      <c r="F158" s="101"/>
      <c r="G158" s="101"/>
      <c r="H158" s="33"/>
      <c r="I158" s="33"/>
      <c r="J158" s="33"/>
      <c r="K158" s="33"/>
    </row>
    <row r="159" spans="1:11" ht="14.25">
      <c r="A159" s="101"/>
      <c r="B159" s="422"/>
      <c r="C159" s="422"/>
      <c r="D159" s="166"/>
      <c r="E159" s="165"/>
      <c r="F159" s="101"/>
      <c r="G159" s="101"/>
      <c r="H159" s="33"/>
      <c r="I159" s="33"/>
      <c r="J159" s="33"/>
      <c r="K159" s="33"/>
    </row>
    <row r="160" spans="1:11" ht="14.25">
      <c r="A160" s="101"/>
      <c r="B160" s="422"/>
      <c r="C160" s="422"/>
      <c r="D160" s="166"/>
      <c r="E160" s="165"/>
      <c r="F160" s="101"/>
      <c r="G160" s="101"/>
      <c r="H160" s="33"/>
      <c r="I160" s="33"/>
      <c r="J160" s="33"/>
      <c r="K160" s="33"/>
    </row>
    <row r="161" spans="1:11" ht="14.25">
      <c r="A161" s="101"/>
      <c r="B161" s="422"/>
      <c r="C161" s="422"/>
      <c r="D161" s="166"/>
      <c r="E161" s="165"/>
      <c r="F161" s="101"/>
      <c r="G161" s="101"/>
      <c r="H161" s="33"/>
      <c r="I161" s="33"/>
      <c r="J161" s="33"/>
      <c r="K161" s="33"/>
    </row>
    <row r="162" spans="1:11" ht="14.25">
      <c r="A162" s="101"/>
      <c r="B162" s="422"/>
      <c r="C162" s="422"/>
      <c r="D162" s="166"/>
      <c r="E162" s="165"/>
      <c r="F162" s="101"/>
      <c r="G162" s="101"/>
      <c r="H162" s="33"/>
      <c r="I162" s="33"/>
      <c r="J162" s="33"/>
      <c r="K162" s="33"/>
    </row>
    <row r="163" spans="1:11" ht="15" thickBot="1">
      <c r="A163" s="101"/>
      <c r="B163" s="431"/>
      <c r="C163" s="431"/>
      <c r="D163" s="168"/>
      <c r="E163" s="169"/>
      <c r="F163" s="101"/>
      <c r="G163" s="101"/>
      <c r="H163" s="33"/>
      <c r="I163" s="33"/>
      <c r="J163" s="33"/>
      <c r="K163" s="33"/>
    </row>
    <row r="164" spans="1:11" ht="14.25">
      <c r="A164" s="101"/>
      <c r="B164" s="129"/>
      <c r="C164" s="130"/>
      <c r="D164" s="170"/>
      <c r="E164" s="171"/>
      <c r="F164" s="101"/>
      <c r="G164" s="101"/>
      <c r="H164" s="33"/>
      <c r="I164" s="33"/>
      <c r="J164" s="33"/>
      <c r="K164" s="33"/>
    </row>
    <row r="165" spans="1:11" ht="14.25" customHeight="1">
      <c r="A165" s="101"/>
      <c r="B165" s="445">
        <f>B156+1</f>
        <v>41839</v>
      </c>
      <c r="C165" s="446" t="str">
        <f>CHOOSE(WEEKDAY(B165,2),"星期一","星期二","星期三","星期四","星期五","星期六","星期日")</f>
        <v>星期六</v>
      </c>
      <c r="D165" s="152"/>
      <c r="E165" s="153"/>
      <c r="F165" s="101"/>
      <c r="G165" s="101"/>
      <c r="H165" s="33"/>
      <c r="I165" s="33"/>
      <c r="J165" s="33"/>
      <c r="K165" s="33"/>
    </row>
    <row r="166" spans="1:11" ht="14.25" customHeight="1">
      <c r="A166" s="101"/>
      <c r="B166" s="445"/>
      <c r="C166" s="447"/>
      <c r="D166" s="154"/>
      <c r="E166" s="155"/>
      <c r="F166" s="101"/>
      <c r="G166" s="101"/>
      <c r="H166" s="33"/>
      <c r="I166" s="33"/>
      <c r="J166" s="33"/>
      <c r="K166" s="33"/>
    </row>
    <row r="167" spans="1:11" ht="14.25">
      <c r="A167" s="101"/>
      <c r="B167" s="448"/>
      <c r="C167" s="448"/>
      <c r="D167" s="156"/>
      <c r="E167" s="157"/>
      <c r="F167" s="101"/>
      <c r="G167" s="101"/>
      <c r="H167" s="33"/>
      <c r="I167" s="33"/>
      <c r="J167" s="33"/>
      <c r="K167" s="33"/>
    </row>
    <row r="168" spans="1:11" ht="14.25">
      <c r="A168" s="101"/>
      <c r="B168" s="448"/>
      <c r="C168" s="448"/>
      <c r="D168" s="156"/>
      <c r="E168" s="155"/>
      <c r="F168" s="101"/>
      <c r="G168" s="101"/>
      <c r="H168" s="33"/>
      <c r="I168" s="33"/>
      <c r="J168" s="33"/>
      <c r="K168" s="33"/>
    </row>
    <row r="169" spans="1:11" ht="14.25">
      <c r="A169" s="101"/>
      <c r="B169" s="448"/>
      <c r="C169" s="448"/>
      <c r="D169" s="156"/>
      <c r="E169" s="155"/>
      <c r="F169" s="101"/>
      <c r="G169" s="101"/>
      <c r="H169" s="33"/>
      <c r="I169" s="33"/>
      <c r="J169" s="33"/>
      <c r="K169" s="33"/>
    </row>
    <row r="170" spans="1:11" ht="14.25">
      <c r="A170" s="101"/>
      <c r="B170" s="448"/>
      <c r="C170" s="448"/>
      <c r="D170" s="156"/>
      <c r="E170" s="155"/>
      <c r="F170" s="101"/>
      <c r="G170" s="101"/>
      <c r="H170" s="33"/>
      <c r="I170" s="33"/>
      <c r="J170" s="33"/>
      <c r="K170" s="33"/>
    </row>
    <row r="171" spans="1:11" ht="14.25">
      <c r="A171" s="101"/>
      <c r="B171" s="448"/>
      <c r="C171" s="448"/>
      <c r="D171" s="156"/>
      <c r="E171" s="155"/>
      <c r="F171" s="101"/>
      <c r="G171" s="101"/>
      <c r="H171" s="33"/>
      <c r="I171" s="33"/>
      <c r="J171" s="33"/>
      <c r="K171" s="33"/>
    </row>
    <row r="172" spans="1:11" ht="15" thickBot="1">
      <c r="A172" s="101"/>
      <c r="B172" s="449"/>
      <c r="C172" s="449"/>
      <c r="D172" s="158"/>
      <c r="E172" s="159"/>
      <c r="F172" s="101"/>
      <c r="G172" s="101"/>
      <c r="H172" s="33"/>
      <c r="I172" s="33"/>
      <c r="J172" s="33"/>
      <c r="K172" s="33"/>
    </row>
    <row r="173" spans="1:11" ht="14.25">
      <c r="A173" s="101"/>
      <c r="B173" s="118"/>
      <c r="C173" s="119"/>
      <c r="D173" s="160"/>
      <c r="E173" s="161"/>
      <c r="F173" s="101"/>
      <c r="G173" s="101"/>
      <c r="H173" s="33"/>
      <c r="I173" s="33"/>
      <c r="J173" s="33"/>
      <c r="K173" s="33"/>
    </row>
    <row r="174" spans="1:11" ht="14.25" customHeight="1">
      <c r="A174" s="101"/>
      <c r="B174" s="425">
        <f>B165+1</f>
        <v>41840</v>
      </c>
      <c r="C174" s="426" t="str">
        <f>CHOOSE(WEEKDAY(B174,2),"星期一","星期二","星期三","星期四","星期五","星期六","星期日")</f>
        <v>星期日</v>
      </c>
      <c r="D174" s="162"/>
      <c r="E174" s="163"/>
      <c r="F174" s="101"/>
      <c r="G174" s="101"/>
      <c r="H174" s="33"/>
      <c r="I174" s="33"/>
      <c r="J174" s="33"/>
      <c r="K174" s="33"/>
    </row>
    <row r="175" spans="1:11" ht="14.25" customHeight="1">
      <c r="A175" s="101"/>
      <c r="B175" s="425"/>
      <c r="C175" s="427"/>
      <c r="D175" s="164"/>
      <c r="E175" s="165"/>
      <c r="F175" s="101"/>
      <c r="G175" s="101"/>
      <c r="H175" s="33"/>
      <c r="I175" s="33"/>
      <c r="J175" s="33"/>
      <c r="K175" s="33"/>
    </row>
    <row r="176" spans="1:11" ht="14.25">
      <c r="A176" s="101"/>
      <c r="B176" s="422"/>
      <c r="C176" s="422"/>
      <c r="D176" s="166"/>
      <c r="E176" s="167"/>
      <c r="F176" s="101"/>
      <c r="G176" s="101"/>
      <c r="H176" s="33"/>
      <c r="I176" s="33"/>
      <c r="J176" s="33"/>
      <c r="K176" s="33"/>
    </row>
    <row r="177" spans="1:11" ht="14.25">
      <c r="A177" s="101"/>
      <c r="B177" s="422"/>
      <c r="C177" s="422"/>
      <c r="D177" s="166"/>
      <c r="E177" s="165"/>
      <c r="F177" s="101"/>
      <c r="G177" s="101"/>
      <c r="H177" s="33"/>
      <c r="I177" s="33"/>
      <c r="J177" s="33"/>
      <c r="K177" s="33"/>
    </row>
    <row r="178" spans="1:11" ht="14.25">
      <c r="A178" s="101"/>
      <c r="B178" s="422"/>
      <c r="C178" s="422"/>
      <c r="D178" s="166"/>
      <c r="E178" s="165"/>
      <c r="F178" s="101"/>
      <c r="G178" s="101"/>
      <c r="H178" s="33"/>
      <c r="I178" s="33"/>
      <c r="J178" s="33"/>
      <c r="K178" s="33"/>
    </row>
    <row r="179" spans="1:11" ht="14.25">
      <c r="A179" s="101"/>
      <c r="B179" s="422"/>
      <c r="C179" s="422"/>
      <c r="D179" s="166"/>
      <c r="E179" s="165"/>
      <c r="F179" s="101"/>
      <c r="G179" s="101"/>
      <c r="H179" s="33"/>
      <c r="I179" s="33"/>
      <c r="J179" s="33"/>
      <c r="K179" s="33"/>
    </row>
    <row r="180" spans="1:11" ht="14.25">
      <c r="A180" s="101"/>
      <c r="B180" s="422"/>
      <c r="C180" s="422"/>
      <c r="D180" s="166"/>
      <c r="E180" s="165"/>
      <c r="F180" s="101"/>
      <c r="G180" s="101"/>
      <c r="H180" s="33"/>
      <c r="I180" s="33"/>
      <c r="J180" s="33"/>
      <c r="K180" s="33"/>
    </row>
    <row r="181" spans="1:11" ht="15" thickBot="1">
      <c r="A181" s="101"/>
      <c r="B181" s="431"/>
      <c r="C181" s="431"/>
      <c r="D181" s="168"/>
      <c r="E181" s="169"/>
      <c r="F181" s="101"/>
      <c r="G181" s="101"/>
      <c r="H181" s="33"/>
      <c r="I181" s="33"/>
      <c r="J181" s="33"/>
      <c r="K181" s="33"/>
    </row>
    <row r="182" spans="1:11" ht="14.25">
      <c r="A182" s="101"/>
      <c r="B182" s="129"/>
      <c r="C182" s="130"/>
      <c r="D182" s="170"/>
      <c r="E182" s="171"/>
      <c r="F182" s="101"/>
      <c r="G182" s="101"/>
      <c r="H182" s="33"/>
      <c r="I182" s="33"/>
      <c r="J182" s="33"/>
      <c r="K182" s="33"/>
    </row>
    <row r="183" spans="1:11" ht="14.25" customHeight="1">
      <c r="A183" s="101"/>
      <c r="B183" s="445">
        <f>B174+1</f>
        <v>41841</v>
      </c>
      <c r="C183" s="446" t="str">
        <f>CHOOSE(WEEKDAY(B183,2),"星期一","星期二","星期三","星期四","星期五","星期六","星期日")</f>
        <v>星期一</v>
      </c>
      <c r="D183" s="152"/>
      <c r="E183" s="153"/>
      <c r="F183" s="101"/>
      <c r="G183" s="101"/>
      <c r="H183" s="33"/>
      <c r="I183" s="33"/>
      <c r="J183" s="33"/>
      <c r="K183" s="33"/>
    </row>
    <row r="184" spans="1:11" ht="14.25" customHeight="1">
      <c r="A184" s="101"/>
      <c r="B184" s="445"/>
      <c r="C184" s="447"/>
      <c r="D184" s="154"/>
      <c r="E184" s="155"/>
      <c r="F184" s="101"/>
      <c r="G184" s="101"/>
      <c r="H184" s="33"/>
      <c r="I184" s="33"/>
      <c r="J184" s="33"/>
      <c r="K184" s="33"/>
    </row>
    <row r="185" spans="1:11" ht="14.25">
      <c r="A185" s="101"/>
      <c r="B185" s="448"/>
      <c r="C185" s="448"/>
      <c r="D185" s="156"/>
      <c r="E185" s="157"/>
      <c r="F185" s="101"/>
      <c r="G185" s="101"/>
      <c r="H185" s="33"/>
      <c r="I185" s="33"/>
      <c r="J185" s="33"/>
      <c r="K185" s="33"/>
    </row>
    <row r="186" spans="1:11" ht="14.25">
      <c r="A186" s="101"/>
      <c r="B186" s="448"/>
      <c r="C186" s="448"/>
      <c r="D186" s="156"/>
      <c r="E186" s="155"/>
      <c r="F186" s="101"/>
      <c r="G186" s="101"/>
      <c r="H186" s="33"/>
      <c r="I186" s="33"/>
      <c r="J186" s="33"/>
      <c r="K186" s="33"/>
    </row>
    <row r="187" spans="1:11" ht="14.25">
      <c r="A187" s="101"/>
      <c r="B187" s="448"/>
      <c r="C187" s="448"/>
      <c r="D187" s="156"/>
      <c r="E187" s="155"/>
      <c r="F187" s="101"/>
      <c r="G187" s="101"/>
      <c r="H187" s="33"/>
      <c r="I187" s="33"/>
      <c r="J187" s="33"/>
      <c r="K187" s="33"/>
    </row>
    <row r="188" spans="1:11" ht="14.25">
      <c r="A188" s="101"/>
      <c r="B188" s="448"/>
      <c r="C188" s="448"/>
      <c r="D188" s="156"/>
      <c r="E188" s="155"/>
      <c r="F188" s="101"/>
      <c r="G188" s="101"/>
      <c r="H188" s="33"/>
      <c r="I188" s="33"/>
      <c r="J188" s="33"/>
      <c r="K188" s="33"/>
    </row>
    <row r="189" spans="1:11" ht="14.25">
      <c r="A189" s="101"/>
      <c r="B189" s="448"/>
      <c r="C189" s="448"/>
      <c r="D189" s="156"/>
      <c r="E189" s="155"/>
      <c r="F189" s="101"/>
      <c r="G189" s="101"/>
      <c r="H189" s="33"/>
      <c r="I189" s="33"/>
      <c r="J189" s="33"/>
      <c r="K189" s="33"/>
    </row>
    <row r="190" spans="1:11" ht="15" thickBot="1">
      <c r="A190" s="101"/>
      <c r="B190" s="449"/>
      <c r="C190" s="449"/>
      <c r="D190" s="158"/>
      <c r="E190" s="159"/>
      <c r="F190" s="101"/>
      <c r="G190" s="101"/>
      <c r="H190" s="33"/>
      <c r="I190" s="33"/>
      <c r="J190" s="33"/>
      <c r="K190" s="33"/>
    </row>
    <row r="191" spans="1:11" ht="14.25">
      <c r="A191" s="101"/>
      <c r="B191" s="118"/>
      <c r="C191" s="119"/>
      <c r="D191" s="160"/>
      <c r="E191" s="161"/>
      <c r="F191" s="101"/>
      <c r="G191" s="101"/>
      <c r="H191" s="33"/>
      <c r="I191" s="33"/>
      <c r="J191" s="33"/>
      <c r="K191" s="33"/>
    </row>
    <row r="192" spans="1:11" ht="14.25" customHeight="1">
      <c r="A192" s="101"/>
      <c r="B192" s="425">
        <f>B183+1</f>
        <v>41842</v>
      </c>
      <c r="C192" s="426" t="str">
        <f>CHOOSE(WEEKDAY(B192,2),"星期一","星期二","星期三","星期四","星期五","星期六","星期日")</f>
        <v>星期二</v>
      </c>
      <c r="D192" s="162"/>
      <c r="E192" s="163"/>
      <c r="F192" s="101"/>
      <c r="G192" s="101"/>
      <c r="H192" s="33"/>
      <c r="I192" s="33"/>
      <c r="J192" s="33"/>
      <c r="K192" s="33"/>
    </row>
    <row r="193" spans="1:11" ht="14.25" customHeight="1">
      <c r="A193" s="101"/>
      <c r="B193" s="425"/>
      <c r="C193" s="427"/>
      <c r="D193" s="164"/>
      <c r="E193" s="165"/>
      <c r="F193" s="101"/>
      <c r="G193" s="101"/>
      <c r="H193" s="33"/>
      <c r="I193" s="33"/>
      <c r="J193" s="33"/>
      <c r="K193" s="33"/>
    </row>
    <row r="194" spans="1:11" ht="14.25">
      <c r="A194" s="101"/>
      <c r="B194" s="422"/>
      <c r="C194" s="422"/>
      <c r="D194" s="166"/>
      <c r="E194" s="167"/>
      <c r="F194" s="101"/>
      <c r="G194" s="101"/>
      <c r="H194" s="33"/>
      <c r="I194" s="33"/>
      <c r="J194" s="33"/>
      <c r="K194" s="33"/>
    </row>
    <row r="195" spans="1:11" ht="14.25">
      <c r="A195" s="101"/>
      <c r="B195" s="422"/>
      <c r="C195" s="422"/>
      <c r="D195" s="166"/>
      <c r="E195" s="165"/>
      <c r="F195" s="101"/>
      <c r="G195" s="101"/>
      <c r="H195" s="33"/>
      <c r="I195" s="33"/>
      <c r="J195" s="33"/>
      <c r="K195" s="33"/>
    </row>
    <row r="196" spans="1:11" ht="14.25">
      <c r="A196" s="101"/>
      <c r="B196" s="422"/>
      <c r="C196" s="422"/>
      <c r="D196" s="166"/>
      <c r="E196" s="165"/>
      <c r="F196" s="101"/>
      <c r="G196" s="101"/>
      <c r="H196" s="33"/>
      <c r="I196" s="33"/>
      <c r="J196" s="33"/>
      <c r="K196" s="33"/>
    </row>
    <row r="197" spans="1:11" ht="14.25">
      <c r="A197" s="101"/>
      <c r="B197" s="422"/>
      <c r="C197" s="422"/>
      <c r="D197" s="166"/>
      <c r="E197" s="165"/>
      <c r="F197" s="101"/>
      <c r="G197" s="101"/>
      <c r="H197" s="33"/>
      <c r="I197" s="33"/>
      <c r="J197" s="33"/>
      <c r="K197" s="33"/>
    </row>
    <row r="198" spans="1:11" ht="14.25">
      <c r="A198" s="101"/>
      <c r="B198" s="422"/>
      <c r="C198" s="422"/>
      <c r="D198" s="166"/>
      <c r="E198" s="165"/>
      <c r="F198" s="101"/>
      <c r="G198" s="101"/>
      <c r="H198" s="33"/>
      <c r="I198" s="33"/>
      <c r="J198" s="33"/>
      <c r="K198" s="33"/>
    </row>
    <row r="199" spans="1:11" ht="15" thickBot="1">
      <c r="A199" s="101"/>
      <c r="B199" s="431"/>
      <c r="C199" s="431"/>
      <c r="D199" s="168"/>
      <c r="E199" s="169"/>
      <c r="F199" s="101"/>
      <c r="G199" s="101"/>
      <c r="H199" s="33"/>
      <c r="I199" s="33"/>
      <c r="J199" s="33"/>
      <c r="K199" s="33"/>
    </row>
    <row r="200" spans="1:11" ht="14.25">
      <c r="A200" s="101"/>
      <c r="B200" s="129"/>
      <c r="C200" s="130"/>
      <c r="D200" s="170"/>
      <c r="E200" s="171"/>
      <c r="F200" s="101"/>
      <c r="G200" s="101"/>
      <c r="H200" s="33"/>
      <c r="I200" s="33"/>
      <c r="J200" s="33"/>
      <c r="K200" s="33"/>
    </row>
    <row r="201" spans="1:11" ht="14.25" customHeight="1">
      <c r="A201" s="101"/>
      <c r="B201" s="445">
        <f>B192+1</f>
        <v>41843</v>
      </c>
      <c r="C201" s="446" t="str">
        <f>CHOOSE(WEEKDAY(B201,2),"星期一","星期二","星期三","星期四","星期五","星期六","星期日")</f>
        <v>星期三</v>
      </c>
      <c r="D201" s="152"/>
      <c r="E201" s="153"/>
      <c r="F201" s="101"/>
      <c r="G201" s="101"/>
      <c r="H201" s="33"/>
      <c r="I201" s="33"/>
      <c r="J201" s="33"/>
      <c r="K201" s="33"/>
    </row>
    <row r="202" spans="1:11" ht="14.25" customHeight="1">
      <c r="A202" s="101"/>
      <c r="B202" s="445"/>
      <c r="C202" s="447"/>
      <c r="D202" s="154"/>
      <c r="E202" s="155"/>
      <c r="F202" s="101"/>
      <c r="G202" s="101"/>
      <c r="H202" s="33"/>
      <c r="I202" s="33"/>
      <c r="J202" s="33"/>
      <c r="K202" s="33"/>
    </row>
    <row r="203" spans="1:11" ht="14.25">
      <c r="A203" s="101"/>
      <c r="B203" s="448"/>
      <c r="C203" s="448"/>
      <c r="D203" s="156"/>
      <c r="E203" s="157"/>
      <c r="F203" s="101"/>
      <c r="G203" s="101"/>
      <c r="H203" s="33"/>
      <c r="I203" s="33"/>
      <c r="J203" s="33"/>
      <c r="K203" s="33"/>
    </row>
    <row r="204" spans="1:11" ht="14.25">
      <c r="A204" s="101"/>
      <c r="B204" s="448"/>
      <c r="C204" s="448"/>
      <c r="D204" s="156"/>
      <c r="E204" s="155"/>
      <c r="F204" s="101"/>
      <c r="G204" s="101"/>
      <c r="H204" s="33"/>
      <c r="I204" s="33"/>
      <c r="J204" s="33"/>
      <c r="K204" s="33"/>
    </row>
    <row r="205" spans="1:11" ht="14.25">
      <c r="A205" s="101"/>
      <c r="B205" s="448"/>
      <c r="C205" s="448"/>
      <c r="D205" s="156"/>
      <c r="E205" s="155"/>
      <c r="F205" s="101"/>
      <c r="G205" s="101"/>
      <c r="H205" s="33"/>
      <c r="I205" s="33"/>
      <c r="J205" s="33"/>
      <c r="K205" s="33"/>
    </row>
    <row r="206" spans="1:11" ht="14.25">
      <c r="A206" s="101"/>
      <c r="B206" s="448"/>
      <c r="C206" s="448"/>
      <c r="D206" s="156"/>
      <c r="E206" s="155"/>
      <c r="F206" s="101"/>
      <c r="G206" s="101"/>
      <c r="H206" s="33"/>
      <c r="I206" s="33"/>
      <c r="J206" s="33"/>
      <c r="K206" s="33"/>
    </row>
    <row r="207" spans="1:11" ht="14.25">
      <c r="A207" s="101"/>
      <c r="B207" s="448"/>
      <c r="C207" s="448"/>
      <c r="D207" s="156"/>
      <c r="E207" s="155"/>
      <c r="F207" s="101"/>
      <c r="G207" s="101"/>
      <c r="H207" s="33"/>
      <c r="I207" s="33"/>
      <c r="J207" s="33"/>
      <c r="K207" s="33"/>
    </row>
    <row r="208" spans="1:11" ht="15" thickBot="1">
      <c r="A208" s="101"/>
      <c r="B208" s="449"/>
      <c r="C208" s="449"/>
      <c r="D208" s="158"/>
      <c r="E208" s="159"/>
      <c r="F208" s="101"/>
      <c r="G208" s="101"/>
      <c r="H208" s="33"/>
      <c r="I208" s="33"/>
      <c r="J208" s="33"/>
      <c r="K208" s="33"/>
    </row>
    <row r="209" spans="1:11" ht="14.25">
      <c r="A209" s="101"/>
      <c r="B209" s="118"/>
      <c r="C209" s="119"/>
      <c r="D209" s="160"/>
      <c r="E209" s="161"/>
      <c r="F209" s="101"/>
      <c r="G209" s="101"/>
      <c r="H209" s="33"/>
      <c r="I209" s="33"/>
      <c r="J209" s="33"/>
      <c r="K209" s="33"/>
    </row>
    <row r="210" spans="1:11" ht="14.25" customHeight="1">
      <c r="A210" s="101"/>
      <c r="B210" s="425">
        <f>B201+1</f>
        <v>41844</v>
      </c>
      <c r="C210" s="426" t="str">
        <f>CHOOSE(WEEKDAY(B210,2),"星期一","星期二","星期三","星期四","星期五","星期六","星期日")</f>
        <v>星期四</v>
      </c>
      <c r="D210" s="162"/>
      <c r="E210" s="163"/>
      <c r="F210" s="101"/>
      <c r="G210" s="101"/>
      <c r="H210" s="33"/>
      <c r="I210" s="33"/>
      <c r="J210" s="33"/>
      <c r="K210" s="33"/>
    </row>
    <row r="211" spans="1:11" ht="14.25" customHeight="1">
      <c r="A211" s="101"/>
      <c r="B211" s="425"/>
      <c r="C211" s="427"/>
      <c r="D211" s="164"/>
      <c r="E211" s="165"/>
      <c r="F211" s="101"/>
      <c r="G211" s="101"/>
      <c r="H211" s="33"/>
      <c r="I211" s="33"/>
      <c r="J211" s="33"/>
      <c r="K211" s="33"/>
    </row>
    <row r="212" spans="1:11" ht="14.25">
      <c r="A212" s="101"/>
      <c r="B212" s="422"/>
      <c r="C212" s="422"/>
      <c r="D212" s="166"/>
      <c r="E212" s="167"/>
      <c r="F212" s="101"/>
      <c r="G212" s="101"/>
      <c r="H212" s="33"/>
      <c r="I212" s="33"/>
      <c r="J212" s="33"/>
      <c r="K212" s="33"/>
    </row>
    <row r="213" spans="1:11" ht="14.25">
      <c r="A213" s="101"/>
      <c r="B213" s="422"/>
      <c r="C213" s="422"/>
      <c r="D213" s="166"/>
      <c r="E213" s="165"/>
      <c r="F213" s="101"/>
      <c r="G213" s="101"/>
      <c r="H213" s="33"/>
      <c r="I213" s="33"/>
      <c r="J213" s="33"/>
      <c r="K213" s="33"/>
    </row>
    <row r="214" spans="1:11" ht="14.25">
      <c r="A214" s="101"/>
      <c r="B214" s="422"/>
      <c r="C214" s="422"/>
      <c r="D214" s="166"/>
      <c r="E214" s="165"/>
      <c r="F214" s="101"/>
      <c r="G214" s="101"/>
      <c r="H214" s="33"/>
      <c r="I214" s="33"/>
      <c r="J214" s="33"/>
      <c r="K214" s="33"/>
    </row>
    <row r="215" spans="1:11" ht="14.25">
      <c r="A215" s="101"/>
      <c r="B215" s="422"/>
      <c r="C215" s="422"/>
      <c r="D215" s="166"/>
      <c r="E215" s="165"/>
      <c r="F215" s="101"/>
      <c r="G215" s="101"/>
      <c r="H215" s="33"/>
      <c r="I215" s="33"/>
      <c r="J215" s="33"/>
      <c r="K215" s="33"/>
    </row>
    <row r="216" spans="1:11" ht="14.25">
      <c r="A216" s="101"/>
      <c r="B216" s="422"/>
      <c r="C216" s="422"/>
      <c r="D216" s="166"/>
      <c r="E216" s="165"/>
      <c r="F216" s="101"/>
      <c r="G216" s="101"/>
      <c r="H216" s="33"/>
      <c r="I216" s="33"/>
      <c r="J216" s="33"/>
      <c r="K216" s="33"/>
    </row>
    <row r="217" spans="1:11" ht="15" thickBot="1">
      <c r="A217" s="101"/>
      <c r="B217" s="431"/>
      <c r="C217" s="431"/>
      <c r="D217" s="168"/>
      <c r="E217" s="169"/>
      <c r="F217" s="101"/>
      <c r="G217" s="101"/>
      <c r="H217" s="33"/>
      <c r="I217" s="33"/>
      <c r="J217" s="33"/>
      <c r="K217" s="33"/>
    </row>
    <row r="218" spans="1:11" ht="14.25">
      <c r="A218" s="101"/>
      <c r="B218" s="129"/>
      <c r="C218" s="130"/>
      <c r="D218" s="170"/>
      <c r="E218" s="171"/>
      <c r="F218" s="101"/>
      <c r="G218" s="101"/>
      <c r="H218" s="33"/>
      <c r="I218" s="33"/>
      <c r="J218" s="33"/>
      <c r="K218" s="33"/>
    </row>
    <row r="219" spans="1:11" ht="14.25" customHeight="1">
      <c r="A219" s="101"/>
      <c r="B219" s="445">
        <f>B210+1</f>
        <v>41845</v>
      </c>
      <c r="C219" s="446" t="str">
        <f>CHOOSE(WEEKDAY(B219,2),"星期一","星期二","星期三","星期四","星期五","星期六","星期日")</f>
        <v>星期五</v>
      </c>
      <c r="D219" s="152"/>
      <c r="E219" s="153"/>
      <c r="F219" s="101"/>
      <c r="G219" s="101"/>
      <c r="H219" s="33"/>
      <c r="I219" s="33"/>
      <c r="J219" s="33"/>
      <c r="K219" s="33"/>
    </row>
    <row r="220" spans="1:11" ht="14.25" customHeight="1">
      <c r="A220" s="101"/>
      <c r="B220" s="445"/>
      <c r="C220" s="447"/>
      <c r="D220" s="154"/>
      <c r="E220" s="155"/>
      <c r="F220" s="101"/>
      <c r="G220" s="101"/>
      <c r="H220" s="33"/>
      <c r="I220" s="33"/>
      <c r="J220" s="33"/>
      <c r="K220" s="33"/>
    </row>
    <row r="221" spans="1:11" ht="14.25">
      <c r="A221" s="101"/>
      <c r="B221" s="448"/>
      <c r="C221" s="448"/>
      <c r="D221" s="156"/>
      <c r="E221" s="157"/>
      <c r="F221" s="101"/>
      <c r="G221" s="101"/>
      <c r="H221" s="33"/>
      <c r="I221" s="33"/>
      <c r="J221" s="33"/>
      <c r="K221" s="33"/>
    </row>
    <row r="222" spans="1:11" ht="14.25">
      <c r="A222" s="101"/>
      <c r="B222" s="448"/>
      <c r="C222" s="448"/>
      <c r="D222" s="156"/>
      <c r="E222" s="155"/>
      <c r="F222" s="101"/>
      <c r="G222" s="101"/>
      <c r="H222" s="33"/>
      <c r="I222" s="33"/>
      <c r="J222" s="33"/>
      <c r="K222" s="33"/>
    </row>
    <row r="223" spans="1:11" ht="14.25">
      <c r="A223" s="101"/>
      <c r="B223" s="448"/>
      <c r="C223" s="448"/>
      <c r="D223" s="156"/>
      <c r="E223" s="155"/>
      <c r="F223" s="101"/>
      <c r="G223" s="101"/>
      <c r="H223" s="33"/>
      <c r="I223" s="33"/>
      <c r="J223" s="33"/>
      <c r="K223" s="33"/>
    </row>
    <row r="224" spans="1:11" ht="14.25">
      <c r="A224" s="101"/>
      <c r="B224" s="448"/>
      <c r="C224" s="448"/>
      <c r="D224" s="156"/>
      <c r="E224" s="155"/>
      <c r="F224" s="101"/>
      <c r="G224" s="101"/>
      <c r="H224" s="33"/>
      <c r="I224" s="33"/>
      <c r="J224" s="33"/>
      <c r="K224" s="33"/>
    </row>
    <row r="225" spans="1:11" ht="14.25">
      <c r="A225" s="101"/>
      <c r="B225" s="448"/>
      <c r="C225" s="448"/>
      <c r="D225" s="156"/>
      <c r="E225" s="155"/>
      <c r="F225" s="101"/>
      <c r="G225" s="101"/>
      <c r="H225" s="33"/>
      <c r="I225" s="33"/>
      <c r="J225" s="33"/>
      <c r="K225" s="33"/>
    </row>
    <row r="226" spans="1:11" ht="15" thickBot="1">
      <c r="A226" s="101"/>
      <c r="B226" s="449"/>
      <c r="C226" s="449"/>
      <c r="D226" s="158"/>
      <c r="E226" s="159"/>
      <c r="F226" s="101"/>
      <c r="G226" s="101"/>
      <c r="H226" s="33"/>
      <c r="I226" s="33"/>
      <c r="J226" s="33"/>
      <c r="K226" s="33"/>
    </row>
    <row r="227" spans="1:11" ht="14.25">
      <c r="A227" s="101"/>
      <c r="B227" s="118"/>
      <c r="C227" s="119"/>
      <c r="D227" s="160"/>
      <c r="E227" s="161"/>
      <c r="F227" s="101"/>
      <c r="G227" s="101"/>
      <c r="H227" s="33"/>
      <c r="I227" s="33"/>
      <c r="J227" s="33"/>
      <c r="K227" s="33"/>
    </row>
    <row r="228" spans="1:11" ht="14.25" customHeight="1">
      <c r="A228" s="101"/>
      <c r="B228" s="425">
        <f>B219+1</f>
        <v>41846</v>
      </c>
      <c r="C228" s="426" t="str">
        <f>CHOOSE(WEEKDAY(B228,2),"星期一","星期二","星期三","星期四","星期五","星期六","星期日")</f>
        <v>星期六</v>
      </c>
      <c r="D228" s="162"/>
      <c r="E228" s="163"/>
      <c r="F228" s="101"/>
      <c r="G228" s="101"/>
      <c r="H228" s="33"/>
      <c r="I228" s="33"/>
      <c r="J228" s="33"/>
      <c r="K228" s="33"/>
    </row>
    <row r="229" spans="1:11" ht="14.25" customHeight="1">
      <c r="A229" s="101"/>
      <c r="B229" s="425"/>
      <c r="C229" s="427"/>
      <c r="D229" s="164"/>
      <c r="E229" s="165"/>
      <c r="F229" s="101"/>
      <c r="G229" s="101"/>
      <c r="H229" s="33"/>
      <c r="I229" s="33"/>
      <c r="J229" s="33"/>
      <c r="K229" s="33"/>
    </row>
    <row r="230" spans="1:11" ht="14.25">
      <c r="A230" s="101"/>
      <c r="B230" s="422"/>
      <c r="C230" s="422"/>
      <c r="D230" s="166"/>
      <c r="E230" s="167"/>
      <c r="F230" s="101"/>
      <c r="G230" s="101"/>
      <c r="H230" s="33"/>
      <c r="I230" s="33"/>
      <c r="J230" s="33"/>
      <c r="K230" s="33"/>
    </row>
    <row r="231" spans="1:11" ht="14.25">
      <c r="A231" s="101"/>
      <c r="B231" s="422"/>
      <c r="C231" s="422"/>
      <c r="D231" s="166"/>
      <c r="E231" s="165"/>
      <c r="F231" s="101"/>
      <c r="G231" s="101"/>
      <c r="H231" s="33"/>
      <c r="I231" s="33"/>
      <c r="J231" s="33"/>
      <c r="K231" s="33"/>
    </row>
    <row r="232" spans="1:11" ht="14.25">
      <c r="A232" s="101"/>
      <c r="B232" s="422"/>
      <c r="C232" s="422"/>
      <c r="D232" s="166"/>
      <c r="E232" s="165"/>
      <c r="F232" s="101"/>
      <c r="G232" s="101"/>
      <c r="H232" s="33"/>
      <c r="I232" s="33"/>
      <c r="J232" s="33"/>
      <c r="K232" s="33"/>
    </row>
    <row r="233" spans="1:11" ht="14.25">
      <c r="A233" s="101"/>
      <c r="B233" s="422"/>
      <c r="C233" s="422"/>
      <c r="D233" s="166"/>
      <c r="E233" s="165"/>
      <c r="F233" s="101"/>
      <c r="G233" s="101"/>
      <c r="H233" s="33"/>
      <c r="I233" s="33"/>
      <c r="J233" s="33"/>
      <c r="K233" s="33"/>
    </row>
    <row r="234" spans="1:11" ht="14.25">
      <c r="A234" s="101"/>
      <c r="B234" s="422"/>
      <c r="C234" s="422"/>
      <c r="D234" s="166"/>
      <c r="E234" s="165"/>
      <c r="F234" s="101"/>
      <c r="G234" s="101"/>
      <c r="H234" s="33"/>
      <c r="I234" s="33"/>
      <c r="J234" s="33"/>
      <c r="K234" s="33"/>
    </row>
    <row r="235" spans="1:11" ht="15" thickBot="1">
      <c r="A235" s="101"/>
      <c r="B235" s="431"/>
      <c r="C235" s="431"/>
      <c r="D235" s="168"/>
      <c r="E235" s="169"/>
      <c r="F235" s="101"/>
      <c r="G235" s="101"/>
      <c r="H235" s="33"/>
      <c r="I235" s="33"/>
      <c r="J235" s="33"/>
      <c r="K235" s="33"/>
    </row>
    <row r="236" spans="1:11" ht="14.25">
      <c r="A236" s="101"/>
      <c r="B236" s="129"/>
      <c r="C236" s="130"/>
      <c r="D236" s="170"/>
      <c r="E236" s="171"/>
      <c r="F236" s="101"/>
      <c r="G236" s="101"/>
      <c r="H236" s="33"/>
      <c r="I236" s="33"/>
      <c r="J236" s="33"/>
      <c r="K236" s="33"/>
    </row>
    <row r="237" spans="1:11" ht="14.25" customHeight="1">
      <c r="A237" s="101"/>
      <c r="B237" s="445">
        <f>B228+1</f>
        <v>41847</v>
      </c>
      <c r="C237" s="446" t="str">
        <f>CHOOSE(WEEKDAY(B237,2),"星期一","星期二","星期三","星期四","星期五","星期六","星期日")</f>
        <v>星期日</v>
      </c>
      <c r="D237" s="152"/>
      <c r="E237" s="153"/>
      <c r="F237" s="101"/>
      <c r="G237" s="101"/>
      <c r="H237" s="33"/>
      <c r="I237" s="33"/>
      <c r="J237" s="33"/>
      <c r="K237" s="33"/>
    </row>
    <row r="238" spans="1:11" ht="14.25" customHeight="1">
      <c r="A238" s="101"/>
      <c r="B238" s="445"/>
      <c r="C238" s="447"/>
      <c r="D238" s="154"/>
      <c r="E238" s="155"/>
      <c r="F238" s="101"/>
      <c r="G238" s="101"/>
      <c r="H238" s="33"/>
      <c r="I238" s="33"/>
      <c r="J238" s="33"/>
      <c r="K238" s="33"/>
    </row>
    <row r="239" spans="1:11" ht="14.25">
      <c r="A239" s="101"/>
      <c r="B239" s="448"/>
      <c r="C239" s="448"/>
      <c r="D239" s="156"/>
      <c r="E239" s="157"/>
      <c r="F239" s="101"/>
      <c r="G239" s="101"/>
      <c r="H239" s="33"/>
      <c r="I239" s="33"/>
      <c r="J239" s="33"/>
      <c r="K239" s="33"/>
    </row>
    <row r="240" spans="1:11" ht="14.25">
      <c r="A240" s="101"/>
      <c r="B240" s="448"/>
      <c r="C240" s="448"/>
      <c r="D240" s="156"/>
      <c r="E240" s="155"/>
      <c r="F240" s="101"/>
      <c r="G240" s="101"/>
      <c r="H240" s="33"/>
      <c r="I240" s="33"/>
      <c r="J240" s="33"/>
      <c r="K240" s="33"/>
    </row>
    <row r="241" spans="1:11" ht="14.25">
      <c r="A241" s="101"/>
      <c r="B241" s="448"/>
      <c r="C241" s="448"/>
      <c r="D241" s="156"/>
      <c r="E241" s="155"/>
      <c r="F241" s="101"/>
      <c r="G241" s="101"/>
      <c r="H241" s="33"/>
      <c r="I241" s="33"/>
      <c r="J241" s="33"/>
      <c r="K241" s="33"/>
    </row>
    <row r="242" spans="1:11" ht="14.25">
      <c r="A242" s="101"/>
      <c r="B242" s="448"/>
      <c r="C242" s="448"/>
      <c r="D242" s="156"/>
      <c r="E242" s="155"/>
      <c r="F242" s="101"/>
      <c r="G242" s="101"/>
      <c r="H242" s="33"/>
      <c r="I242" s="33"/>
      <c r="J242" s="33"/>
      <c r="K242" s="33"/>
    </row>
    <row r="243" spans="1:11" ht="14.25">
      <c r="A243" s="101"/>
      <c r="B243" s="448"/>
      <c r="C243" s="448"/>
      <c r="D243" s="156"/>
      <c r="E243" s="155"/>
      <c r="F243" s="101"/>
      <c r="G243" s="101"/>
      <c r="H243" s="33"/>
      <c r="I243" s="33"/>
      <c r="J243" s="33"/>
      <c r="K243" s="33"/>
    </row>
    <row r="244" spans="1:11" ht="15" thickBot="1">
      <c r="A244" s="101"/>
      <c r="B244" s="449"/>
      <c r="C244" s="449"/>
      <c r="D244" s="158"/>
      <c r="E244" s="159"/>
      <c r="F244" s="101"/>
      <c r="G244" s="101"/>
      <c r="H244" s="33"/>
      <c r="I244" s="33"/>
      <c r="J244" s="33"/>
      <c r="K244" s="33"/>
    </row>
    <row r="245" spans="1:11" ht="14.25">
      <c r="A245" s="101"/>
      <c r="B245" s="118"/>
      <c r="C245" s="119"/>
      <c r="D245" s="160"/>
      <c r="E245" s="161"/>
      <c r="F245" s="101"/>
      <c r="G245" s="101"/>
      <c r="H245" s="33"/>
      <c r="I245" s="33"/>
      <c r="J245" s="33"/>
      <c r="K245" s="33"/>
    </row>
    <row r="246" spans="1:11" ht="14.25" customHeight="1">
      <c r="A246" s="101"/>
      <c r="B246" s="425">
        <f>B237+1</f>
        <v>41848</v>
      </c>
      <c r="C246" s="426" t="str">
        <f>CHOOSE(WEEKDAY(B246,2),"星期一","星期二","星期三","星期四","星期五","星期六","星期日")</f>
        <v>星期一</v>
      </c>
      <c r="D246" s="162"/>
      <c r="E246" s="163"/>
      <c r="F246" s="101"/>
      <c r="G246" s="101"/>
      <c r="H246" s="33"/>
      <c r="I246" s="33"/>
      <c r="J246" s="33"/>
      <c r="K246" s="33"/>
    </row>
    <row r="247" spans="1:11" ht="14.25" customHeight="1">
      <c r="A247" s="101"/>
      <c r="B247" s="425"/>
      <c r="C247" s="427"/>
      <c r="D247" s="164"/>
      <c r="E247" s="165"/>
      <c r="F247" s="101"/>
      <c r="G247" s="101"/>
      <c r="H247" s="33"/>
      <c r="I247" s="33"/>
      <c r="J247" s="33"/>
      <c r="K247" s="33"/>
    </row>
    <row r="248" spans="1:11" ht="14.25">
      <c r="A248" s="101"/>
      <c r="B248" s="450"/>
      <c r="C248" s="450"/>
      <c r="D248" s="166"/>
      <c r="E248" s="167"/>
      <c r="F248" s="101"/>
      <c r="G248" s="101"/>
      <c r="H248" s="33"/>
      <c r="I248" s="33"/>
      <c r="J248" s="33"/>
      <c r="K248" s="33"/>
    </row>
    <row r="249" spans="1:11" ht="14.25">
      <c r="A249" s="101"/>
      <c r="B249" s="450"/>
      <c r="C249" s="450"/>
      <c r="D249" s="166"/>
      <c r="E249" s="165"/>
      <c r="F249" s="101"/>
      <c r="G249" s="101"/>
      <c r="H249" s="33"/>
      <c r="I249" s="33"/>
      <c r="J249" s="33"/>
      <c r="K249" s="33"/>
    </row>
    <row r="250" spans="1:11" ht="14.25">
      <c r="A250" s="101"/>
      <c r="B250" s="450"/>
      <c r="C250" s="450"/>
      <c r="D250" s="166"/>
      <c r="E250" s="165"/>
      <c r="F250" s="101"/>
      <c r="G250" s="101"/>
      <c r="H250" s="33"/>
      <c r="I250" s="33"/>
      <c r="J250" s="33"/>
      <c r="K250" s="33"/>
    </row>
    <row r="251" spans="1:11" ht="14.25">
      <c r="A251" s="101"/>
      <c r="B251" s="450"/>
      <c r="C251" s="450"/>
      <c r="D251" s="166"/>
      <c r="E251" s="165"/>
      <c r="F251" s="101"/>
      <c r="G251" s="101"/>
      <c r="H251" s="33"/>
      <c r="I251" s="33"/>
      <c r="J251" s="33"/>
      <c r="K251" s="33"/>
    </row>
    <row r="252" spans="1:11" ht="14.25">
      <c r="A252" s="101"/>
      <c r="B252" s="450"/>
      <c r="C252" s="450"/>
      <c r="D252" s="166"/>
      <c r="E252" s="165"/>
      <c r="F252" s="101"/>
      <c r="G252" s="101"/>
      <c r="H252" s="33"/>
      <c r="I252" s="33"/>
      <c r="J252" s="33"/>
      <c r="K252" s="33"/>
    </row>
    <row r="253" spans="1:11" ht="15" thickBot="1">
      <c r="A253" s="101"/>
      <c r="B253" s="453"/>
      <c r="C253" s="453"/>
      <c r="D253" s="168"/>
      <c r="E253" s="169"/>
      <c r="F253" s="101"/>
      <c r="G253" s="101"/>
      <c r="H253" s="33"/>
      <c r="I253" s="33"/>
      <c r="J253" s="33"/>
      <c r="K253" s="33"/>
    </row>
    <row r="254" spans="1:11" ht="14.25">
      <c r="A254" s="101"/>
      <c r="B254" s="170"/>
      <c r="C254" s="176"/>
      <c r="D254" s="170"/>
      <c r="E254" s="171"/>
      <c r="F254" s="101"/>
      <c r="G254" s="101"/>
      <c r="H254" s="33"/>
      <c r="I254" s="33"/>
      <c r="J254" s="33"/>
      <c r="K254" s="33"/>
    </row>
    <row r="255" spans="1:11" ht="14.25" customHeight="1">
      <c r="A255" s="101"/>
      <c r="B255" s="454">
        <f>B246+1</f>
        <v>41849</v>
      </c>
      <c r="C255" s="446" t="str">
        <f>CHOOSE(WEEKDAY(B255,2),"星期一","星期二","星期三","星期四","星期五","星期六","星期日")</f>
        <v>星期二</v>
      </c>
      <c r="D255" s="152"/>
      <c r="E255" s="153"/>
      <c r="F255" s="101"/>
      <c r="G255" s="101"/>
      <c r="H255" s="33"/>
      <c r="I255" s="33"/>
      <c r="J255" s="33"/>
      <c r="K255" s="33"/>
    </row>
    <row r="256" spans="1:11" ht="14.25" customHeight="1">
      <c r="A256" s="101"/>
      <c r="B256" s="454"/>
      <c r="C256" s="447"/>
      <c r="D256" s="154"/>
      <c r="E256" s="155"/>
      <c r="F256" s="101"/>
      <c r="G256" s="101"/>
      <c r="H256" s="33"/>
      <c r="I256" s="33"/>
      <c r="J256" s="33"/>
      <c r="K256" s="33"/>
    </row>
    <row r="257" spans="1:11" ht="14.25">
      <c r="A257" s="101"/>
      <c r="B257" s="451"/>
      <c r="C257" s="451"/>
      <c r="D257" s="156"/>
      <c r="E257" s="157"/>
      <c r="F257" s="101"/>
      <c r="G257" s="101"/>
      <c r="H257" s="33"/>
      <c r="I257" s="33"/>
      <c r="J257" s="33"/>
      <c r="K257" s="33"/>
    </row>
    <row r="258" spans="1:11" ht="14.25">
      <c r="A258" s="101"/>
      <c r="B258" s="451"/>
      <c r="C258" s="451"/>
      <c r="D258" s="156"/>
      <c r="E258" s="155"/>
      <c r="F258" s="101"/>
      <c r="G258" s="101"/>
      <c r="H258" s="33"/>
      <c r="I258" s="33"/>
      <c r="J258" s="33"/>
      <c r="K258" s="33"/>
    </row>
    <row r="259" spans="1:11" ht="14.25">
      <c r="A259" s="101"/>
      <c r="B259" s="451"/>
      <c r="C259" s="451"/>
      <c r="D259" s="156"/>
      <c r="E259" s="155"/>
      <c r="F259" s="101"/>
      <c r="G259" s="101"/>
      <c r="H259" s="33"/>
      <c r="I259" s="33"/>
      <c r="J259" s="33"/>
      <c r="K259" s="33"/>
    </row>
    <row r="260" spans="1:11" ht="14.25">
      <c r="A260" s="101"/>
      <c r="B260" s="451"/>
      <c r="C260" s="451"/>
      <c r="D260" s="156"/>
      <c r="E260" s="155"/>
      <c r="F260" s="101"/>
      <c r="G260" s="101"/>
      <c r="H260" s="33"/>
      <c r="I260" s="33"/>
      <c r="J260" s="33"/>
      <c r="K260" s="33"/>
    </row>
    <row r="261" spans="1:11" ht="14.25">
      <c r="A261" s="101"/>
      <c r="B261" s="451"/>
      <c r="C261" s="451"/>
      <c r="D261" s="156"/>
      <c r="E261" s="155"/>
      <c r="F261" s="101"/>
      <c r="G261" s="101"/>
      <c r="H261" s="33"/>
      <c r="I261" s="33"/>
      <c r="J261" s="33"/>
      <c r="K261" s="33"/>
    </row>
    <row r="262" spans="1:11" ht="15" thickBot="1">
      <c r="A262" s="101"/>
      <c r="B262" s="452"/>
      <c r="C262" s="452"/>
      <c r="D262" s="158"/>
      <c r="E262" s="159"/>
      <c r="F262" s="101"/>
      <c r="G262" s="101"/>
      <c r="H262" s="33"/>
      <c r="I262" s="33"/>
      <c r="J262" s="33"/>
      <c r="K262" s="33"/>
    </row>
    <row r="263" spans="1:11" ht="14.25">
      <c r="A263" s="101"/>
      <c r="B263" s="160"/>
      <c r="C263" s="222"/>
      <c r="D263" s="160"/>
      <c r="E263" s="161"/>
      <c r="F263" s="101"/>
      <c r="G263" s="101"/>
      <c r="H263" s="33"/>
      <c r="I263" s="33"/>
      <c r="J263" s="33"/>
      <c r="K263" s="33"/>
    </row>
    <row r="264" spans="1:11" ht="14.25" customHeight="1">
      <c r="A264" s="101"/>
      <c r="B264" s="455">
        <f>B255+1</f>
        <v>41850</v>
      </c>
      <c r="C264" s="426" t="str">
        <f>CHOOSE(WEEKDAY(B264,2),"星期一","星期二","星期三","星期四","星期五","星期六","星期日")</f>
        <v>星期三</v>
      </c>
      <c r="D264" s="162"/>
      <c r="E264" s="163"/>
      <c r="F264" s="101"/>
      <c r="G264" s="101"/>
      <c r="H264" s="33"/>
      <c r="I264" s="33"/>
      <c r="J264" s="33"/>
      <c r="K264" s="33"/>
    </row>
    <row r="265" spans="1:11" ht="14.25" customHeight="1">
      <c r="A265" s="101"/>
      <c r="B265" s="455"/>
      <c r="C265" s="427"/>
      <c r="D265" s="164"/>
      <c r="E265" s="165"/>
      <c r="F265" s="101"/>
      <c r="G265" s="101"/>
      <c r="H265" s="33"/>
      <c r="I265" s="33"/>
      <c r="J265" s="33"/>
      <c r="K265" s="33"/>
    </row>
    <row r="266" spans="1:11" ht="14.25">
      <c r="A266" s="101"/>
      <c r="B266" s="457"/>
      <c r="C266" s="450"/>
      <c r="D266" s="166"/>
      <c r="E266" s="167"/>
      <c r="F266" s="101"/>
      <c r="G266" s="101"/>
      <c r="H266" s="33"/>
      <c r="I266" s="33"/>
      <c r="J266" s="33"/>
      <c r="K266" s="33"/>
    </row>
    <row r="267" spans="1:11" ht="14.25">
      <c r="A267" s="101"/>
      <c r="B267" s="450"/>
      <c r="C267" s="450"/>
      <c r="D267" s="166"/>
      <c r="E267" s="165"/>
      <c r="F267" s="101"/>
      <c r="G267" s="101"/>
      <c r="H267" s="33"/>
      <c r="I267" s="33"/>
      <c r="J267" s="33"/>
      <c r="K267" s="33"/>
    </row>
    <row r="268" spans="1:11" ht="14.25">
      <c r="A268" s="101"/>
      <c r="B268" s="450"/>
      <c r="C268" s="450"/>
      <c r="D268" s="166"/>
      <c r="E268" s="165"/>
      <c r="F268" s="101"/>
      <c r="G268" s="101"/>
      <c r="H268" s="33"/>
      <c r="I268" s="33"/>
      <c r="J268" s="33"/>
      <c r="K268" s="33"/>
    </row>
    <row r="269" spans="1:11" ht="14.25">
      <c r="A269" s="101"/>
      <c r="B269" s="450"/>
      <c r="C269" s="450"/>
      <c r="D269" s="166"/>
      <c r="E269" s="165"/>
      <c r="F269" s="101"/>
      <c r="G269" s="101"/>
      <c r="H269" s="33"/>
      <c r="I269" s="33"/>
      <c r="J269" s="33"/>
      <c r="K269" s="33"/>
    </row>
    <row r="270" spans="1:11" ht="14.25">
      <c r="A270" s="101"/>
      <c r="B270" s="450"/>
      <c r="C270" s="450"/>
      <c r="D270" s="166"/>
      <c r="E270" s="165"/>
      <c r="F270" s="101"/>
      <c r="G270" s="101"/>
      <c r="H270" s="33"/>
      <c r="I270" s="33"/>
      <c r="J270" s="33"/>
      <c r="K270" s="33"/>
    </row>
    <row r="271" spans="1:11" ht="15" thickBot="1">
      <c r="A271" s="101"/>
      <c r="B271" s="453"/>
      <c r="C271" s="453"/>
      <c r="D271" s="168"/>
      <c r="E271" s="169"/>
      <c r="F271" s="101"/>
      <c r="G271" s="101"/>
      <c r="H271" s="33"/>
      <c r="I271" s="33"/>
      <c r="J271" s="33"/>
      <c r="K271" s="33"/>
    </row>
    <row r="272" spans="1:11" ht="14.25">
      <c r="A272" s="101"/>
      <c r="B272" s="170"/>
      <c r="C272" s="176"/>
      <c r="D272" s="170"/>
      <c r="E272" s="171"/>
      <c r="F272" s="101"/>
      <c r="G272" s="101"/>
      <c r="H272" s="33"/>
      <c r="I272" s="33"/>
      <c r="J272" s="33"/>
      <c r="K272" s="33"/>
    </row>
    <row r="273" spans="1:11" ht="14.25" customHeight="1">
      <c r="A273" s="101"/>
      <c r="B273" s="454">
        <f>B264+1</f>
        <v>41851</v>
      </c>
      <c r="C273" s="446" t="str">
        <f>CHOOSE(WEEKDAY(B273,2),"星期一","星期二","星期三","星期四","星期五","星期六","星期日")</f>
        <v>星期四</v>
      </c>
      <c r="D273" s="152"/>
      <c r="E273" s="153"/>
      <c r="F273" s="101"/>
      <c r="G273" s="101"/>
      <c r="H273" s="33"/>
      <c r="I273" s="33"/>
      <c r="J273" s="33"/>
      <c r="K273" s="33"/>
    </row>
    <row r="274" spans="1:11" ht="14.25" customHeight="1">
      <c r="A274" s="101"/>
      <c r="B274" s="454"/>
      <c r="C274" s="447"/>
      <c r="D274" s="154"/>
      <c r="E274" s="155"/>
      <c r="F274" s="101"/>
      <c r="G274" s="101"/>
      <c r="H274" s="33"/>
      <c r="I274" s="33"/>
      <c r="J274" s="33"/>
      <c r="K274" s="33"/>
    </row>
    <row r="275" spans="1:11" ht="14.25">
      <c r="A275" s="101"/>
      <c r="B275" s="451"/>
      <c r="C275" s="451"/>
      <c r="D275" s="156"/>
      <c r="E275" s="157"/>
      <c r="F275" s="101"/>
      <c r="G275" s="101"/>
      <c r="H275" s="33"/>
      <c r="I275" s="33"/>
      <c r="J275" s="33"/>
      <c r="K275" s="33"/>
    </row>
    <row r="276" spans="1:11" ht="14.25">
      <c r="A276" s="101"/>
      <c r="B276" s="451"/>
      <c r="C276" s="451"/>
      <c r="D276" s="156"/>
      <c r="E276" s="155"/>
      <c r="F276" s="101"/>
      <c r="G276" s="101"/>
      <c r="H276" s="33"/>
      <c r="I276" s="33"/>
      <c r="J276" s="33"/>
      <c r="K276" s="33"/>
    </row>
    <row r="277" spans="1:11" ht="14.25">
      <c r="A277" s="101"/>
      <c r="B277" s="451"/>
      <c r="C277" s="451"/>
      <c r="D277" s="156"/>
      <c r="E277" s="155"/>
      <c r="F277" s="101"/>
      <c r="G277" s="101"/>
      <c r="H277" s="33"/>
      <c r="I277" s="33"/>
      <c r="J277" s="33"/>
      <c r="K277" s="33"/>
    </row>
    <row r="278" spans="1:11" ht="14.25">
      <c r="A278" s="101"/>
      <c r="B278" s="451"/>
      <c r="C278" s="451"/>
      <c r="D278" s="156"/>
      <c r="E278" s="155"/>
      <c r="F278" s="101"/>
      <c r="G278" s="101"/>
      <c r="H278" s="33"/>
      <c r="I278" s="33"/>
      <c r="J278" s="33"/>
      <c r="K278" s="33"/>
    </row>
    <row r="279" spans="1:11" ht="14.25">
      <c r="A279" s="101"/>
      <c r="B279" s="451"/>
      <c r="C279" s="451"/>
      <c r="D279" s="156"/>
      <c r="E279" s="155"/>
      <c r="F279" s="101"/>
      <c r="G279" s="101"/>
      <c r="H279" s="33"/>
      <c r="I279" s="33"/>
      <c r="J279" s="33"/>
      <c r="K279" s="33"/>
    </row>
    <row r="280" spans="1:11" ht="15" thickBot="1">
      <c r="A280" s="101"/>
      <c r="B280" s="452"/>
      <c r="C280" s="452"/>
      <c r="D280" s="158"/>
      <c r="E280" s="159"/>
      <c r="F280" s="101"/>
      <c r="G280" s="101"/>
      <c r="H280" s="33"/>
      <c r="I280" s="33"/>
      <c r="J280" s="33"/>
      <c r="K280" s="33"/>
    </row>
    <row r="281" spans="1:11" ht="14.25">
      <c r="A281" s="101"/>
      <c r="B281" s="101"/>
      <c r="C281" s="220"/>
      <c r="D281" s="101"/>
      <c r="E281" s="223"/>
      <c r="F281" s="101"/>
      <c r="G281" s="101"/>
      <c r="H281" s="33"/>
      <c r="I281" s="33"/>
      <c r="J281" s="33"/>
      <c r="K281" s="33"/>
    </row>
    <row r="282" spans="1:11" ht="14.25">
      <c r="A282" s="101"/>
      <c r="B282" s="101"/>
      <c r="C282" s="220"/>
      <c r="D282" s="101"/>
      <c r="E282" s="223"/>
      <c r="F282" s="101"/>
      <c r="G282" s="101"/>
      <c r="H282" s="33"/>
      <c r="I282" s="33"/>
      <c r="J282" s="33"/>
      <c r="K282" s="33"/>
    </row>
    <row r="283" spans="1:11" ht="14.25">
      <c r="A283" s="101"/>
      <c r="B283" s="101"/>
      <c r="C283" s="220"/>
      <c r="D283" s="101"/>
      <c r="E283" s="223"/>
      <c r="F283" s="101"/>
      <c r="G283" s="101"/>
      <c r="H283" s="33"/>
      <c r="I283" s="33"/>
      <c r="J283" s="33"/>
      <c r="K283" s="33"/>
    </row>
    <row r="284" spans="1:11" ht="14.25">
      <c r="A284" s="101"/>
      <c r="B284" s="101"/>
      <c r="C284" s="220"/>
      <c r="D284" s="101"/>
      <c r="E284" s="223"/>
      <c r="F284" s="101"/>
      <c r="G284" s="101"/>
      <c r="H284" s="33"/>
      <c r="I284" s="33"/>
      <c r="J284" s="33"/>
      <c r="K284" s="33"/>
    </row>
    <row r="285" spans="1:11" ht="14.25">
      <c r="A285" s="101"/>
      <c r="B285" s="101"/>
      <c r="C285" s="220"/>
      <c r="D285" s="101"/>
      <c r="E285" s="223"/>
      <c r="F285" s="101"/>
      <c r="G285" s="101"/>
      <c r="H285" s="33"/>
      <c r="I285" s="33"/>
      <c r="J285" s="33"/>
      <c r="K285" s="33"/>
    </row>
    <row r="286" spans="1:11" ht="14.25">
      <c r="A286" s="101"/>
      <c r="B286" s="101"/>
      <c r="C286" s="220"/>
      <c r="D286" s="101"/>
      <c r="E286" s="223"/>
      <c r="F286" s="101"/>
      <c r="G286" s="101"/>
      <c r="H286" s="33"/>
      <c r="I286" s="33"/>
      <c r="J286" s="33"/>
      <c r="K286" s="33"/>
    </row>
    <row r="287" spans="1:11" ht="14.25">
      <c r="A287" s="101"/>
      <c r="B287" s="101"/>
      <c r="C287" s="220"/>
      <c r="D287" s="101"/>
      <c r="E287" s="223"/>
      <c r="F287" s="101"/>
      <c r="G287" s="101"/>
      <c r="H287" s="33"/>
      <c r="I287" s="33"/>
      <c r="J287" s="33"/>
      <c r="K287" s="33"/>
    </row>
    <row r="288" spans="1:11" ht="14.25">
      <c r="A288" s="33"/>
      <c r="B288" s="33"/>
      <c r="C288" s="33"/>
      <c r="D288" s="33"/>
      <c r="E288" s="33"/>
      <c r="F288" s="33"/>
      <c r="G288" s="33"/>
      <c r="H288" s="33"/>
      <c r="I288" s="33"/>
      <c r="J288" s="33"/>
      <c r="K288" s="33"/>
    </row>
    <row r="289" spans="1:11" ht="14.25">
      <c r="A289" s="33"/>
      <c r="B289" s="33"/>
      <c r="C289" s="33"/>
      <c r="D289" s="33"/>
      <c r="E289" s="33"/>
      <c r="F289" s="33"/>
      <c r="G289" s="33"/>
      <c r="H289" s="33"/>
      <c r="I289" s="33"/>
      <c r="J289" s="33"/>
      <c r="K289" s="33"/>
    </row>
    <row r="290" spans="1:11" ht="14.25">
      <c r="A290" s="33"/>
      <c r="B290" s="33"/>
      <c r="C290" s="33"/>
      <c r="D290" s="33"/>
      <c r="E290" s="33"/>
      <c r="F290" s="33"/>
      <c r="G290" s="33"/>
      <c r="H290" s="33"/>
      <c r="I290" s="33"/>
      <c r="J290" s="33"/>
      <c r="K290" s="33"/>
    </row>
    <row r="291" spans="1:11" ht="14.25">
      <c r="A291" s="33"/>
      <c r="B291" s="33"/>
      <c r="C291" s="33"/>
      <c r="D291" s="33"/>
      <c r="E291" s="33"/>
      <c r="F291" s="33"/>
      <c r="G291" s="33"/>
      <c r="H291" s="33"/>
      <c r="I291" s="33"/>
      <c r="J291" s="33"/>
      <c r="K291" s="33"/>
    </row>
    <row r="292" spans="1:11" ht="14.25">
      <c r="A292" s="33"/>
      <c r="B292" s="33"/>
      <c r="C292" s="33"/>
      <c r="D292" s="33"/>
      <c r="E292" s="33"/>
      <c r="F292" s="33"/>
      <c r="G292" s="33"/>
      <c r="H292" s="33"/>
      <c r="I292" s="33"/>
      <c r="J292" s="33"/>
      <c r="K292" s="33"/>
    </row>
    <row r="293" spans="1:11" ht="14.25">
      <c r="A293" s="33"/>
      <c r="B293" s="33"/>
      <c r="C293" s="33"/>
      <c r="D293" s="33"/>
      <c r="E293" s="33"/>
      <c r="F293" s="33"/>
      <c r="G293" s="33"/>
      <c r="H293" s="33"/>
      <c r="I293" s="33"/>
      <c r="J293" s="33"/>
      <c r="K293" s="33"/>
    </row>
    <row r="294" spans="1:11" ht="14.25">
      <c r="A294" s="33"/>
      <c r="B294" s="33"/>
      <c r="C294" s="33"/>
      <c r="D294" s="33"/>
      <c r="E294" s="33"/>
      <c r="F294" s="33"/>
      <c r="G294" s="33"/>
      <c r="H294" s="33"/>
      <c r="I294" s="33"/>
      <c r="J294" s="33"/>
      <c r="K294" s="33"/>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4"/>
  <dimension ref="A1:Q294"/>
  <sheetViews>
    <sheetView zoomScalePageLayoutView="0" workbookViewId="0" topLeftCell="A1">
      <selection activeCell="B3" sqref="B3:B4"/>
    </sheetView>
  </sheetViews>
  <sheetFormatPr defaultColWidth="9.00390625" defaultRowHeight="14.25"/>
  <cols>
    <col min="3" max="3" width="13.00390625" style="0" customWidth="1"/>
    <col min="4" max="4" width="1.37890625" style="0" customWidth="1"/>
    <col min="5" max="5" width="36.00390625" style="0" customWidth="1"/>
  </cols>
  <sheetData>
    <row r="1" spans="1:17" ht="21" thickBot="1">
      <c r="A1" s="101"/>
      <c r="B1" s="113" t="str">
        <f>'封面'!$M26&amp;"年8月记事录"</f>
        <v>2014年8月记事录</v>
      </c>
      <c r="C1" s="220"/>
      <c r="D1" s="101"/>
      <c r="E1" s="221">
        <f>'备忘录 '!C58</f>
        <v>41852</v>
      </c>
      <c r="F1" s="101"/>
      <c r="G1" s="101"/>
      <c r="H1" s="33"/>
      <c r="I1" s="33"/>
      <c r="J1" s="33"/>
      <c r="K1" s="33"/>
      <c r="L1" s="33"/>
      <c r="M1" s="33"/>
      <c r="N1" s="33"/>
      <c r="O1" s="33"/>
      <c r="P1" s="33"/>
      <c r="Q1" s="33"/>
    </row>
    <row r="2" spans="1:11" ht="15" thickTop="1">
      <c r="A2" s="101"/>
      <c r="B2" s="149"/>
      <c r="C2" s="150"/>
      <c r="D2" s="149"/>
      <c r="E2" s="151"/>
      <c r="F2" s="101"/>
      <c r="G2" s="101"/>
      <c r="H2" s="33"/>
      <c r="I2" s="33"/>
      <c r="J2" s="33"/>
      <c r="K2" s="33"/>
    </row>
    <row r="3" spans="1:11" ht="14.25" customHeight="1">
      <c r="A3" s="101"/>
      <c r="B3" s="445">
        <f>'备忘录 '!C58</f>
        <v>41852</v>
      </c>
      <c r="C3" s="446" t="str">
        <f>CHOOSE(WEEKDAY(B3,2),"星期一","星期二","星期三","星期四","星期五","星期六","星期日")</f>
        <v>星期五</v>
      </c>
      <c r="D3" s="152"/>
      <c r="E3" s="153"/>
      <c r="F3" s="101"/>
      <c r="G3" s="101"/>
      <c r="H3" s="33"/>
      <c r="I3" s="33"/>
      <c r="J3" s="33"/>
      <c r="K3" s="33"/>
    </row>
    <row r="4" spans="1:11" ht="14.25" customHeight="1">
      <c r="A4" s="101"/>
      <c r="B4" s="458"/>
      <c r="C4" s="447"/>
      <c r="D4" s="154"/>
      <c r="E4" s="155"/>
      <c r="F4" s="101"/>
      <c r="G4" s="101"/>
      <c r="H4" s="33"/>
      <c r="I4" s="33"/>
      <c r="J4" s="33"/>
      <c r="K4" s="33"/>
    </row>
    <row r="5" spans="1:11" ht="14.25">
      <c r="A5" s="101"/>
      <c r="B5" s="448"/>
      <c r="C5" s="448"/>
      <c r="D5" s="156"/>
      <c r="E5" s="157"/>
      <c r="F5" s="101"/>
      <c r="G5" s="101"/>
      <c r="H5" s="33"/>
      <c r="I5" s="33"/>
      <c r="J5" s="33"/>
      <c r="K5" s="33"/>
    </row>
    <row r="6" spans="1:11" ht="14.25">
      <c r="A6" s="101"/>
      <c r="B6" s="448"/>
      <c r="C6" s="448"/>
      <c r="D6" s="156"/>
      <c r="E6" s="155"/>
      <c r="F6" s="101"/>
      <c r="G6" s="101"/>
      <c r="H6" s="33"/>
      <c r="I6" s="33"/>
      <c r="J6" s="33"/>
      <c r="K6" s="33"/>
    </row>
    <row r="7" spans="1:11" ht="14.25">
      <c r="A7" s="101"/>
      <c r="B7" s="448"/>
      <c r="C7" s="448"/>
      <c r="D7" s="156"/>
      <c r="E7" s="155"/>
      <c r="F7" s="101"/>
      <c r="G7" s="101"/>
      <c r="H7" s="33"/>
      <c r="I7" s="33"/>
      <c r="J7" s="33"/>
      <c r="K7" s="33"/>
    </row>
    <row r="8" spans="1:11" ht="14.25">
      <c r="A8" s="101"/>
      <c r="B8" s="448"/>
      <c r="C8" s="448"/>
      <c r="D8" s="156"/>
      <c r="E8" s="155"/>
      <c r="F8" s="101"/>
      <c r="G8" s="101"/>
      <c r="H8" s="33"/>
      <c r="I8" s="33"/>
      <c r="J8" s="33"/>
      <c r="K8" s="33"/>
    </row>
    <row r="9" spans="1:11" ht="14.25">
      <c r="A9" s="101"/>
      <c r="B9" s="448"/>
      <c r="C9" s="448"/>
      <c r="D9" s="156"/>
      <c r="E9" s="155"/>
      <c r="F9" s="101"/>
      <c r="G9" s="101"/>
      <c r="H9" s="33"/>
      <c r="I9" s="33"/>
      <c r="J9" s="33"/>
      <c r="K9" s="33"/>
    </row>
    <row r="10" spans="1:11" ht="15" thickBot="1">
      <c r="A10" s="101"/>
      <c r="B10" s="459"/>
      <c r="C10" s="459"/>
      <c r="D10" s="158"/>
      <c r="E10" s="159"/>
      <c r="F10" s="101"/>
      <c r="G10" s="101"/>
      <c r="H10" s="33"/>
      <c r="I10" s="33"/>
      <c r="J10" s="33"/>
      <c r="K10" s="33"/>
    </row>
    <row r="11" spans="1:11" ht="14.25">
      <c r="A11" s="101"/>
      <c r="B11" s="118"/>
      <c r="C11" s="119"/>
      <c r="D11" s="160"/>
      <c r="E11" s="161"/>
      <c r="F11" s="101"/>
      <c r="G11" s="101"/>
      <c r="H11" s="33"/>
      <c r="I11" s="33"/>
      <c r="J11" s="33"/>
      <c r="K11" s="33"/>
    </row>
    <row r="12" spans="1:11" ht="14.25" customHeight="1">
      <c r="A12" s="101"/>
      <c r="B12" s="425">
        <f>B3+1</f>
        <v>41853</v>
      </c>
      <c r="C12" s="426" t="str">
        <f>CHOOSE(WEEKDAY(B12,2),"星期一","星期二","星期三","星期四","星期五","星期六","星期日")</f>
        <v>星期六</v>
      </c>
      <c r="D12" s="162"/>
      <c r="E12" s="163"/>
      <c r="F12" s="101"/>
      <c r="G12" s="101"/>
      <c r="H12" s="33"/>
      <c r="I12" s="33"/>
      <c r="J12" s="33"/>
      <c r="K12" s="33"/>
    </row>
    <row r="13" spans="1:11" ht="14.25" customHeight="1">
      <c r="A13" s="101"/>
      <c r="B13" s="460"/>
      <c r="C13" s="427"/>
      <c r="D13" s="164"/>
      <c r="E13" s="165"/>
      <c r="F13" s="101"/>
      <c r="G13" s="101"/>
      <c r="H13" s="33"/>
      <c r="I13" s="33"/>
      <c r="J13" s="33"/>
      <c r="K13" s="33"/>
    </row>
    <row r="14" spans="1:11" ht="14.25">
      <c r="A14" s="101"/>
      <c r="B14" s="422"/>
      <c r="C14" s="422"/>
      <c r="D14" s="166"/>
      <c r="E14" s="167"/>
      <c r="F14" s="101"/>
      <c r="G14" s="101"/>
      <c r="H14" s="33"/>
      <c r="I14" s="33"/>
      <c r="J14" s="33"/>
      <c r="K14" s="33"/>
    </row>
    <row r="15" spans="1:11" ht="14.25">
      <c r="A15" s="101"/>
      <c r="B15" s="422"/>
      <c r="C15" s="422"/>
      <c r="D15" s="166"/>
      <c r="E15" s="165"/>
      <c r="F15" s="101"/>
      <c r="G15" s="101"/>
      <c r="H15" s="33"/>
      <c r="I15" s="33"/>
      <c r="J15" s="33"/>
      <c r="K15" s="33"/>
    </row>
    <row r="16" spans="1:11" ht="14.25">
      <c r="A16" s="101"/>
      <c r="B16" s="422"/>
      <c r="C16" s="422"/>
      <c r="D16" s="166"/>
      <c r="E16" s="165"/>
      <c r="F16" s="101"/>
      <c r="G16" s="101"/>
      <c r="H16" s="33"/>
      <c r="I16" s="33"/>
      <c r="J16" s="33"/>
      <c r="K16" s="33"/>
    </row>
    <row r="17" spans="1:11" ht="14.25">
      <c r="A17" s="101"/>
      <c r="B17" s="422"/>
      <c r="C17" s="422"/>
      <c r="D17" s="166"/>
      <c r="E17" s="165"/>
      <c r="F17" s="101"/>
      <c r="G17" s="101"/>
      <c r="H17" s="33"/>
      <c r="I17" s="33"/>
      <c r="J17" s="33"/>
      <c r="K17" s="33"/>
    </row>
    <row r="18" spans="1:11" ht="14.25">
      <c r="A18" s="101"/>
      <c r="B18" s="422"/>
      <c r="C18" s="422"/>
      <c r="D18" s="166"/>
      <c r="E18" s="165"/>
      <c r="F18" s="101"/>
      <c r="G18" s="101"/>
      <c r="H18" s="33"/>
      <c r="I18" s="33"/>
      <c r="J18" s="33"/>
      <c r="K18" s="33"/>
    </row>
    <row r="19" spans="1:11" ht="15" thickBot="1">
      <c r="A19" s="101"/>
      <c r="B19" s="461"/>
      <c r="C19" s="461"/>
      <c r="D19" s="168"/>
      <c r="E19" s="169"/>
      <c r="F19" s="101"/>
      <c r="G19" s="101"/>
      <c r="H19" s="33"/>
      <c r="I19" s="33"/>
      <c r="J19" s="33"/>
      <c r="K19" s="33"/>
    </row>
    <row r="20" spans="1:11" ht="14.25">
      <c r="A20" s="101"/>
      <c r="B20" s="129"/>
      <c r="C20" s="130"/>
      <c r="D20" s="170"/>
      <c r="E20" s="171"/>
      <c r="F20" s="101"/>
      <c r="G20" s="101"/>
      <c r="H20" s="33"/>
      <c r="I20" s="33"/>
      <c r="J20" s="33"/>
      <c r="K20" s="33"/>
    </row>
    <row r="21" spans="1:11" ht="14.25" customHeight="1">
      <c r="A21" s="101"/>
      <c r="B21" s="445">
        <f>B12+1</f>
        <v>41854</v>
      </c>
      <c r="C21" s="446" t="str">
        <f>CHOOSE(WEEKDAY(B21,2),"星期一","星期二","星期三","星期四","星期五","星期六","星期日")</f>
        <v>星期日</v>
      </c>
      <c r="D21" s="152"/>
      <c r="E21" s="153"/>
      <c r="F21" s="101"/>
      <c r="G21" s="101"/>
      <c r="H21" s="33"/>
      <c r="I21" s="33"/>
      <c r="J21" s="33"/>
      <c r="K21" s="33"/>
    </row>
    <row r="22" spans="1:11" ht="14.25" customHeight="1">
      <c r="A22" s="101"/>
      <c r="B22" s="458"/>
      <c r="C22" s="447"/>
      <c r="D22" s="154"/>
      <c r="E22" s="155"/>
      <c r="F22" s="101"/>
      <c r="G22" s="101"/>
      <c r="H22" s="33"/>
      <c r="I22" s="33"/>
      <c r="J22" s="33"/>
      <c r="K22" s="33"/>
    </row>
    <row r="23" spans="1:11" ht="14.25">
      <c r="A23" s="101"/>
      <c r="B23" s="448"/>
      <c r="C23" s="448"/>
      <c r="D23" s="156"/>
      <c r="E23" s="157"/>
      <c r="F23" s="101"/>
      <c r="G23" s="101"/>
      <c r="H23" s="33"/>
      <c r="I23" s="33"/>
      <c r="J23" s="33"/>
      <c r="K23" s="33"/>
    </row>
    <row r="24" spans="1:11" ht="14.25">
      <c r="A24" s="101"/>
      <c r="B24" s="448"/>
      <c r="C24" s="448"/>
      <c r="D24" s="156"/>
      <c r="E24" s="155"/>
      <c r="F24" s="101"/>
      <c r="G24" s="101"/>
      <c r="H24" s="33"/>
      <c r="I24" s="33"/>
      <c r="J24" s="33"/>
      <c r="K24" s="33"/>
    </row>
    <row r="25" spans="1:11" ht="14.25">
      <c r="A25" s="101"/>
      <c r="B25" s="448"/>
      <c r="C25" s="448"/>
      <c r="D25" s="156"/>
      <c r="E25" s="155"/>
      <c r="F25" s="101"/>
      <c r="G25" s="101"/>
      <c r="H25" s="33"/>
      <c r="I25" s="33"/>
      <c r="J25" s="33"/>
      <c r="K25" s="33"/>
    </row>
    <row r="26" spans="1:11" ht="14.25">
      <c r="A26" s="101"/>
      <c r="B26" s="448"/>
      <c r="C26" s="448"/>
      <c r="D26" s="156"/>
      <c r="E26" s="155"/>
      <c r="F26" s="101"/>
      <c r="G26" s="101"/>
      <c r="H26" s="33"/>
      <c r="I26" s="33"/>
      <c r="J26" s="33"/>
      <c r="K26" s="33"/>
    </row>
    <row r="27" spans="1:11" ht="14.25">
      <c r="A27" s="101"/>
      <c r="B27" s="448"/>
      <c r="C27" s="448"/>
      <c r="D27" s="156"/>
      <c r="E27" s="155"/>
      <c r="F27" s="101"/>
      <c r="G27" s="101"/>
      <c r="H27" s="33"/>
      <c r="I27" s="33"/>
      <c r="J27" s="33"/>
      <c r="K27" s="33"/>
    </row>
    <row r="28" spans="1:11" ht="15" thickBot="1">
      <c r="A28" s="101"/>
      <c r="B28" s="459"/>
      <c r="C28" s="459"/>
      <c r="D28" s="158"/>
      <c r="E28" s="159"/>
      <c r="F28" s="101"/>
      <c r="G28" s="101"/>
      <c r="H28" s="33"/>
      <c r="I28" s="33"/>
      <c r="J28" s="33"/>
      <c r="K28" s="33"/>
    </row>
    <row r="29" spans="1:11" ht="14.25">
      <c r="A29" s="101"/>
      <c r="B29" s="118"/>
      <c r="C29" s="119"/>
      <c r="D29" s="160"/>
      <c r="E29" s="161"/>
      <c r="F29" s="101"/>
      <c r="G29" s="101"/>
      <c r="H29" s="33"/>
      <c r="I29" s="33"/>
      <c r="J29" s="33"/>
      <c r="K29" s="33"/>
    </row>
    <row r="30" spans="1:11" ht="14.25" customHeight="1">
      <c r="A30" s="101"/>
      <c r="B30" s="425">
        <f>B21+1</f>
        <v>41855</v>
      </c>
      <c r="C30" s="426" t="str">
        <f>CHOOSE(WEEKDAY(B30,2),"星期一","星期二","星期三","星期四","星期五","星期六","星期日")</f>
        <v>星期一</v>
      </c>
      <c r="D30" s="162"/>
      <c r="E30" s="163"/>
      <c r="F30" s="101"/>
      <c r="G30" s="101"/>
      <c r="H30" s="33"/>
      <c r="I30" s="33"/>
      <c r="J30" s="33"/>
      <c r="K30" s="33"/>
    </row>
    <row r="31" spans="1:11" ht="14.25" customHeight="1">
      <c r="A31" s="101"/>
      <c r="B31" s="460"/>
      <c r="C31" s="427"/>
      <c r="D31" s="164"/>
      <c r="E31" s="165"/>
      <c r="F31" s="101"/>
      <c r="G31" s="101"/>
      <c r="H31" s="33"/>
      <c r="I31" s="33"/>
      <c r="J31" s="33"/>
      <c r="K31" s="33"/>
    </row>
    <row r="32" spans="1:11" ht="14.25">
      <c r="A32" s="101"/>
      <c r="B32" s="422"/>
      <c r="C32" s="422"/>
      <c r="D32" s="166"/>
      <c r="E32" s="167"/>
      <c r="F32" s="101"/>
      <c r="G32" s="101"/>
      <c r="H32" s="33"/>
      <c r="I32" s="33"/>
      <c r="J32" s="33"/>
      <c r="K32" s="33"/>
    </row>
    <row r="33" spans="1:11" ht="14.25">
      <c r="A33" s="101"/>
      <c r="B33" s="422"/>
      <c r="C33" s="422"/>
      <c r="D33" s="166"/>
      <c r="E33" s="165"/>
      <c r="F33" s="101"/>
      <c r="G33" s="101"/>
      <c r="H33" s="33"/>
      <c r="I33" s="33"/>
      <c r="J33" s="33"/>
      <c r="K33" s="33"/>
    </row>
    <row r="34" spans="1:11" ht="14.25">
      <c r="A34" s="101"/>
      <c r="B34" s="422"/>
      <c r="C34" s="422"/>
      <c r="D34" s="166"/>
      <c r="E34" s="165"/>
      <c r="F34" s="101"/>
      <c r="G34" s="101"/>
      <c r="H34" s="33"/>
      <c r="I34" s="33"/>
      <c r="J34" s="33"/>
      <c r="K34" s="33"/>
    </row>
    <row r="35" spans="1:11" ht="14.25">
      <c r="A35" s="101"/>
      <c r="B35" s="422"/>
      <c r="C35" s="422"/>
      <c r="D35" s="166"/>
      <c r="E35" s="165"/>
      <c r="F35" s="101"/>
      <c r="G35" s="101"/>
      <c r="H35" s="33"/>
      <c r="I35" s="33"/>
      <c r="J35" s="33"/>
      <c r="K35" s="33"/>
    </row>
    <row r="36" spans="1:11" ht="14.25">
      <c r="A36" s="101"/>
      <c r="B36" s="422"/>
      <c r="C36" s="422"/>
      <c r="D36" s="166"/>
      <c r="E36" s="165"/>
      <c r="F36" s="101"/>
      <c r="G36" s="101"/>
      <c r="H36" s="33"/>
      <c r="I36" s="33"/>
      <c r="J36" s="33"/>
      <c r="K36" s="33"/>
    </row>
    <row r="37" spans="1:11" ht="15" thickBot="1">
      <c r="A37" s="101"/>
      <c r="B37" s="461"/>
      <c r="C37" s="461"/>
      <c r="D37" s="168"/>
      <c r="E37" s="169"/>
      <c r="F37" s="101"/>
      <c r="G37" s="101"/>
      <c r="H37" s="33"/>
      <c r="I37" s="33"/>
      <c r="J37" s="33"/>
      <c r="K37" s="33"/>
    </row>
    <row r="38" spans="1:11" ht="14.25">
      <c r="A38" s="101"/>
      <c r="B38" s="129"/>
      <c r="C38" s="130"/>
      <c r="D38" s="170"/>
      <c r="E38" s="171"/>
      <c r="F38" s="101"/>
      <c r="G38" s="101"/>
      <c r="H38" s="33"/>
      <c r="I38" s="33"/>
      <c r="J38" s="33"/>
      <c r="K38" s="33"/>
    </row>
    <row r="39" spans="1:11" ht="14.25" customHeight="1">
      <c r="A39" s="101"/>
      <c r="B39" s="445">
        <f>B30+1</f>
        <v>41856</v>
      </c>
      <c r="C39" s="446" t="str">
        <f>CHOOSE(WEEKDAY(B39,2),"星期一","星期二","星期三","星期四","星期五","星期六","星期日")</f>
        <v>星期二</v>
      </c>
      <c r="D39" s="152"/>
      <c r="E39" s="153"/>
      <c r="F39" s="101"/>
      <c r="G39" s="101"/>
      <c r="H39" s="33"/>
      <c r="I39" s="33"/>
      <c r="J39" s="33"/>
      <c r="K39" s="33"/>
    </row>
    <row r="40" spans="1:11" ht="14.25" customHeight="1">
      <c r="A40" s="101"/>
      <c r="B40" s="458"/>
      <c r="C40" s="447"/>
      <c r="D40" s="154"/>
      <c r="E40" s="155"/>
      <c r="F40" s="101"/>
      <c r="G40" s="101"/>
      <c r="H40" s="33"/>
      <c r="I40" s="33"/>
      <c r="J40" s="33"/>
      <c r="K40" s="33"/>
    </row>
    <row r="41" spans="1:11" ht="14.25">
      <c r="A41" s="101"/>
      <c r="B41" s="448"/>
      <c r="C41" s="448"/>
      <c r="D41" s="156"/>
      <c r="E41" s="157"/>
      <c r="F41" s="101"/>
      <c r="G41" s="101"/>
      <c r="H41" s="33"/>
      <c r="I41" s="33"/>
      <c r="J41" s="33"/>
      <c r="K41" s="33"/>
    </row>
    <row r="42" spans="1:11" ht="14.25">
      <c r="A42" s="101"/>
      <c r="B42" s="448"/>
      <c r="C42" s="448"/>
      <c r="D42" s="156"/>
      <c r="E42" s="155"/>
      <c r="F42" s="101"/>
      <c r="G42" s="101"/>
      <c r="H42" s="33"/>
      <c r="I42" s="33"/>
      <c r="J42" s="33"/>
      <c r="K42" s="33"/>
    </row>
    <row r="43" spans="1:11" ht="14.25">
      <c r="A43" s="101"/>
      <c r="B43" s="448"/>
      <c r="C43" s="448"/>
      <c r="D43" s="156"/>
      <c r="E43" s="155"/>
      <c r="F43" s="101"/>
      <c r="G43" s="101"/>
      <c r="H43" s="33"/>
      <c r="I43" s="33"/>
      <c r="J43" s="33"/>
      <c r="K43" s="33"/>
    </row>
    <row r="44" spans="1:11" ht="14.25">
      <c r="A44" s="101"/>
      <c r="B44" s="448"/>
      <c r="C44" s="448"/>
      <c r="D44" s="156"/>
      <c r="E44" s="155"/>
      <c r="F44" s="101"/>
      <c r="G44" s="101"/>
      <c r="H44" s="33"/>
      <c r="I44" s="33"/>
      <c r="J44" s="33"/>
      <c r="K44" s="33"/>
    </row>
    <row r="45" spans="1:11" ht="14.25">
      <c r="A45" s="101"/>
      <c r="B45" s="448"/>
      <c r="C45" s="448"/>
      <c r="D45" s="156"/>
      <c r="E45" s="155"/>
      <c r="F45" s="101"/>
      <c r="G45" s="101"/>
      <c r="H45" s="33"/>
      <c r="I45" s="33"/>
      <c r="J45" s="33"/>
      <c r="K45" s="33"/>
    </row>
    <row r="46" spans="1:11" ht="15" thickBot="1">
      <c r="A46" s="101"/>
      <c r="B46" s="459"/>
      <c r="C46" s="459"/>
      <c r="D46" s="158"/>
      <c r="E46" s="159"/>
      <c r="F46" s="101"/>
      <c r="G46" s="101"/>
      <c r="H46" s="33"/>
      <c r="I46" s="33"/>
      <c r="J46" s="33"/>
      <c r="K46" s="33"/>
    </row>
    <row r="47" spans="1:11" ht="14.25">
      <c r="A47" s="101"/>
      <c r="B47" s="172"/>
      <c r="C47" s="173"/>
      <c r="D47" s="160"/>
      <c r="E47" s="161"/>
      <c r="F47" s="101"/>
      <c r="G47" s="101"/>
      <c r="H47" s="33"/>
      <c r="I47" s="33"/>
      <c r="J47" s="33"/>
      <c r="K47" s="33"/>
    </row>
    <row r="48" spans="1:11" ht="14.25" customHeight="1">
      <c r="A48" s="101"/>
      <c r="B48" s="425">
        <f>B39+1</f>
        <v>41857</v>
      </c>
      <c r="C48" s="426" t="str">
        <f>CHOOSE(WEEKDAY(B48,2),"星期一","星期二","星期三","星期四","星期五","星期六","星期日")</f>
        <v>星期三</v>
      </c>
      <c r="D48" s="162"/>
      <c r="E48" s="163"/>
      <c r="F48" s="101"/>
      <c r="G48" s="101"/>
      <c r="H48" s="33"/>
      <c r="I48" s="33"/>
      <c r="J48" s="33"/>
      <c r="K48" s="33"/>
    </row>
    <row r="49" spans="1:11" ht="14.25" customHeight="1">
      <c r="A49" s="101"/>
      <c r="B49" s="460"/>
      <c r="C49" s="427"/>
      <c r="D49" s="164"/>
      <c r="E49" s="165"/>
      <c r="F49" s="101"/>
      <c r="G49" s="101"/>
      <c r="H49" s="33"/>
      <c r="I49" s="33"/>
      <c r="J49" s="33"/>
      <c r="K49" s="33"/>
    </row>
    <row r="50" spans="1:11" ht="14.25">
      <c r="A50" s="101"/>
      <c r="B50" s="422"/>
      <c r="C50" s="422"/>
      <c r="D50" s="166"/>
      <c r="E50" s="167"/>
      <c r="F50" s="101"/>
      <c r="G50" s="101"/>
      <c r="H50" s="33"/>
      <c r="I50" s="33"/>
      <c r="J50" s="33"/>
      <c r="K50" s="33"/>
    </row>
    <row r="51" spans="1:11" ht="14.25">
      <c r="A51" s="101"/>
      <c r="B51" s="422"/>
      <c r="C51" s="422"/>
      <c r="D51" s="166"/>
      <c r="E51" s="165"/>
      <c r="F51" s="101"/>
      <c r="G51" s="101"/>
      <c r="H51" s="33"/>
      <c r="I51" s="33"/>
      <c r="J51" s="33"/>
      <c r="K51" s="33"/>
    </row>
    <row r="52" spans="1:11" ht="14.25">
      <c r="A52" s="101"/>
      <c r="B52" s="422"/>
      <c r="C52" s="422"/>
      <c r="D52" s="166"/>
      <c r="E52" s="165"/>
      <c r="F52" s="101"/>
      <c r="G52" s="101"/>
      <c r="H52" s="33"/>
      <c r="I52" s="33"/>
      <c r="J52" s="33"/>
      <c r="K52" s="33"/>
    </row>
    <row r="53" spans="1:11" ht="14.25">
      <c r="A53" s="101"/>
      <c r="B53" s="422"/>
      <c r="C53" s="422"/>
      <c r="D53" s="166"/>
      <c r="E53" s="165"/>
      <c r="F53" s="101"/>
      <c r="G53" s="101"/>
      <c r="H53" s="33"/>
      <c r="I53" s="33"/>
      <c r="J53" s="33"/>
      <c r="K53" s="33"/>
    </row>
    <row r="54" spans="1:11" ht="14.25">
      <c r="A54" s="101"/>
      <c r="B54" s="422"/>
      <c r="C54" s="422"/>
      <c r="D54" s="166"/>
      <c r="E54" s="165"/>
      <c r="F54" s="101"/>
      <c r="G54" s="101"/>
      <c r="H54" s="33"/>
      <c r="I54" s="33"/>
      <c r="J54" s="33"/>
      <c r="K54" s="33"/>
    </row>
    <row r="55" spans="1:11" ht="15" thickBot="1">
      <c r="A55" s="101"/>
      <c r="B55" s="461"/>
      <c r="C55" s="461"/>
      <c r="D55" s="168"/>
      <c r="E55" s="169"/>
      <c r="F55" s="101"/>
      <c r="G55" s="101"/>
      <c r="H55" s="33"/>
      <c r="I55" s="33"/>
      <c r="J55" s="33"/>
      <c r="K55" s="33"/>
    </row>
    <row r="56" spans="1:11" ht="14.25">
      <c r="A56" s="101"/>
      <c r="B56" s="129"/>
      <c r="C56" s="130"/>
      <c r="D56" s="170"/>
      <c r="E56" s="171"/>
      <c r="F56" s="101"/>
      <c r="G56" s="101"/>
      <c r="H56" s="33"/>
      <c r="I56" s="33"/>
      <c r="J56" s="33"/>
      <c r="K56" s="33"/>
    </row>
    <row r="57" spans="1:11" ht="14.25" customHeight="1">
      <c r="A57" s="101"/>
      <c r="B57" s="445">
        <f>B48+1</f>
        <v>41858</v>
      </c>
      <c r="C57" s="446" t="str">
        <f>CHOOSE(WEEKDAY(B57,2),"星期一","星期二","星期三","星期四","星期五","星期六","星期日")</f>
        <v>星期四</v>
      </c>
      <c r="D57" s="152"/>
      <c r="E57" s="153"/>
      <c r="F57" s="101"/>
      <c r="G57" s="101"/>
      <c r="H57" s="33"/>
      <c r="I57" s="33"/>
      <c r="J57" s="33"/>
      <c r="K57" s="33"/>
    </row>
    <row r="58" spans="1:11" ht="14.25" customHeight="1">
      <c r="A58" s="101"/>
      <c r="B58" s="458"/>
      <c r="C58" s="447"/>
      <c r="D58" s="154"/>
      <c r="E58" s="155"/>
      <c r="F58" s="101"/>
      <c r="G58" s="101"/>
      <c r="H58" s="33"/>
      <c r="I58" s="33"/>
      <c r="J58" s="33"/>
      <c r="K58" s="33"/>
    </row>
    <row r="59" spans="1:11" ht="14.25">
      <c r="A59" s="101"/>
      <c r="B59" s="448"/>
      <c r="C59" s="448"/>
      <c r="D59" s="156"/>
      <c r="E59" s="157"/>
      <c r="F59" s="101"/>
      <c r="G59" s="101"/>
      <c r="H59" s="33"/>
      <c r="I59" s="33"/>
      <c r="J59" s="33"/>
      <c r="K59" s="33"/>
    </row>
    <row r="60" spans="1:11" ht="14.25">
      <c r="A60" s="101"/>
      <c r="B60" s="448"/>
      <c r="C60" s="448"/>
      <c r="D60" s="156"/>
      <c r="E60" s="155"/>
      <c r="F60" s="101"/>
      <c r="G60" s="101"/>
      <c r="H60" s="33"/>
      <c r="I60" s="33"/>
      <c r="J60" s="33"/>
      <c r="K60" s="33"/>
    </row>
    <row r="61" spans="1:11" ht="14.25">
      <c r="A61" s="101"/>
      <c r="B61" s="448"/>
      <c r="C61" s="448"/>
      <c r="D61" s="156"/>
      <c r="E61" s="155"/>
      <c r="F61" s="101"/>
      <c r="G61" s="101"/>
      <c r="H61" s="33"/>
      <c r="I61" s="33"/>
      <c r="J61" s="33"/>
      <c r="K61" s="33"/>
    </row>
    <row r="62" spans="1:11" ht="14.25">
      <c r="A62" s="101"/>
      <c r="B62" s="448"/>
      <c r="C62" s="448"/>
      <c r="D62" s="156"/>
      <c r="E62" s="155"/>
      <c r="F62" s="101"/>
      <c r="G62" s="101"/>
      <c r="H62" s="33"/>
      <c r="I62" s="33"/>
      <c r="J62" s="33"/>
      <c r="K62" s="33"/>
    </row>
    <row r="63" spans="1:11" ht="14.25">
      <c r="A63" s="101"/>
      <c r="B63" s="448"/>
      <c r="C63" s="448"/>
      <c r="D63" s="156"/>
      <c r="E63" s="155"/>
      <c r="F63" s="101"/>
      <c r="G63" s="101"/>
      <c r="H63" s="33"/>
      <c r="I63" s="33"/>
      <c r="J63" s="33"/>
      <c r="K63" s="33"/>
    </row>
    <row r="64" spans="1:11" ht="15" thickBot="1">
      <c r="A64" s="101"/>
      <c r="B64" s="459"/>
      <c r="C64" s="459"/>
      <c r="D64" s="158"/>
      <c r="E64" s="159"/>
      <c r="F64" s="101"/>
      <c r="G64" s="101"/>
      <c r="H64" s="33"/>
      <c r="I64" s="33"/>
      <c r="J64" s="33"/>
      <c r="K64" s="33"/>
    </row>
    <row r="65" spans="1:11" ht="14.25">
      <c r="A65" s="101"/>
      <c r="B65" s="118"/>
      <c r="C65" s="119"/>
      <c r="D65" s="160"/>
      <c r="E65" s="161"/>
      <c r="F65" s="101"/>
      <c r="G65" s="101"/>
      <c r="H65" s="33"/>
      <c r="I65" s="33"/>
      <c r="J65" s="33"/>
      <c r="K65" s="33"/>
    </row>
    <row r="66" spans="1:11" ht="14.25" customHeight="1">
      <c r="A66" s="101"/>
      <c r="B66" s="425">
        <f>B57+1</f>
        <v>41859</v>
      </c>
      <c r="C66" s="426" t="str">
        <f>CHOOSE(WEEKDAY(B66,2),"星期一","星期二","星期三","星期四","星期五","星期六","星期日")</f>
        <v>星期五</v>
      </c>
      <c r="D66" s="162"/>
      <c r="E66" s="163"/>
      <c r="F66" s="101"/>
      <c r="G66" s="101"/>
      <c r="H66" s="33"/>
      <c r="I66" s="33"/>
      <c r="J66" s="33"/>
      <c r="K66" s="33"/>
    </row>
    <row r="67" spans="1:11" ht="14.25" customHeight="1">
      <c r="A67" s="101"/>
      <c r="B67" s="460"/>
      <c r="C67" s="427"/>
      <c r="D67" s="164"/>
      <c r="E67" s="165"/>
      <c r="F67" s="101"/>
      <c r="G67" s="101"/>
      <c r="H67" s="33"/>
      <c r="I67" s="33"/>
      <c r="J67" s="33"/>
      <c r="K67" s="33"/>
    </row>
    <row r="68" spans="1:11" ht="14.25">
      <c r="A68" s="101"/>
      <c r="B68" s="422"/>
      <c r="C68" s="422"/>
      <c r="D68" s="166"/>
      <c r="E68" s="167"/>
      <c r="F68" s="101"/>
      <c r="G68" s="101"/>
      <c r="H68" s="33"/>
      <c r="I68" s="33"/>
      <c r="J68" s="33"/>
      <c r="K68" s="33"/>
    </row>
    <row r="69" spans="1:11" ht="14.25">
      <c r="A69" s="101"/>
      <c r="B69" s="422"/>
      <c r="C69" s="422"/>
      <c r="D69" s="166"/>
      <c r="E69" s="165"/>
      <c r="F69" s="101"/>
      <c r="G69" s="101"/>
      <c r="H69" s="33"/>
      <c r="I69" s="33"/>
      <c r="J69" s="33"/>
      <c r="K69" s="33"/>
    </row>
    <row r="70" spans="1:11" ht="14.25">
      <c r="A70" s="101"/>
      <c r="B70" s="422"/>
      <c r="C70" s="422"/>
      <c r="D70" s="166"/>
      <c r="E70" s="165"/>
      <c r="F70" s="101"/>
      <c r="G70" s="101"/>
      <c r="H70" s="33"/>
      <c r="I70" s="33"/>
      <c r="J70" s="33"/>
      <c r="K70" s="33"/>
    </row>
    <row r="71" spans="1:11" ht="14.25">
      <c r="A71" s="101"/>
      <c r="B71" s="422"/>
      <c r="C71" s="422"/>
      <c r="D71" s="166"/>
      <c r="E71" s="165"/>
      <c r="F71" s="101"/>
      <c r="G71" s="101"/>
      <c r="H71" s="33"/>
      <c r="I71" s="33"/>
      <c r="J71" s="33"/>
      <c r="K71" s="33"/>
    </row>
    <row r="72" spans="1:11" ht="14.25">
      <c r="A72" s="101"/>
      <c r="B72" s="422"/>
      <c r="C72" s="422"/>
      <c r="D72" s="166"/>
      <c r="E72" s="165"/>
      <c r="F72" s="101"/>
      <c r="G72" s="101"/>
      <c r="H72" s="33"/>
      <c r="I72" s="33"/>
      <c r="J72" s="33"/>
      <c r="K72" s="33"/>
    </row>
    <row r="73" spans="1:11" ht="15" thickBot="1">
      <c r="A73" s="101"/>
      <c r="B73" s="461"/>
      <c r="C73" s="461"/>
      <c r="D73" s="168"/>
      <c r="E73" s="169"/>
      <c r="F73" s="101"/>
      <c r="G73" s="101"/>
      <c r="H73" s="33"/>
      <c r="I73" s="33"/>
      <c r="J73" s="33"/>
      <c r="K73" s="33"/>
    </row>
    <row r="74" spans="1:11" ht="14.25">
      <c r="A74" s="101"/>
      <c r="B74" s="129"/>
      <c r="C74" s="130"/>
      <c r="D74" s="170"/>
      <c r="E74" s="171"/>
      <c r="F74" s="101"/>
      <c r="G74" s="101"/>
      <c r="H74" s="33"/>
      <c r="I74" s="33"/>
      <c r="J74" s="33"/>
      <c r="K74" s="33"/>
    </row>
    <row r="75" spans="1:11" ht="14.25" customHeight="1">
      <c r="A75" s="101"/>
      <c r="B75" s="445">
        <f>B66+1</f>
        <v>41860</v>
      </c>
      <c r="C75" s="446" t="str">
        <f>CHOOSE(WEEKDAY(B75,2),"星期一","星期二","星期三","星期四","星期五","星期六","星期日")</f>
        <v>星期六</v>
      </c>
      <c r="D75" s="152"/>
      <c r="E75" s="153"/>
      <c r="F75" s="101"/>
      <c r="G75" s="101"/>
      <c r="H75" s="33"/>
      <c r="I75" s="33"/>
      <c r="J75" s="33"/>
      <c r="K75" s="33"/>
    </row>
    <row r="76" spans="1:11" ht="14.25" customHeight="1">
      <c r="A76" s="101"/>
      <c r="B76" s="458"/>
      <c r="C76" s="447"/>
      <c r="D76" s="154"/>
      <c r="E76" s="155"/>
      <c r="F76" s="101"/>
      <c r="G76" s="101"/>
      <c r="H76" s="33"/>
      <c r="I76" s="33"/>
      <c r="J76" s="33"/>
      <c r="K76" s="33"/>
    </row>
    <row r="77" spans="1:11" ht="14.25">
      <c r="A77" s="101"/>
      <c r="B77" s="448"/>
      <c r="C77" s="448"/>
      <c r="D77" s="156"/>
      <c r="E77" s="157"/>
      <c r="F77" s="101"/>
      <c r="G77" s="101"/>
      <c r="H77" s="33"/>
      <c r="I77" s="33"/>
      <c r="J77" s="33"/>
      <c r="K77" s="33"/>
    </row>
    <row r="78" spans="1:11" ht="14.25">
      <c r="A78" s="101"/>
      <c r="B78" s="448"/>
      <c r="C78" s="448"/>
      <c r="D78" s="156"/>
      <c r="E78" s="155"/>
      <c r="F78" s="101"/>
      <c r="G78" s="101"/>
      <c r="H78" s="33"/>
      <c r="I78" s="33"/>
      <c r="J78" s="33"/>
      <c r="K78" s="33"/>
    </row>
    <row r="79" spans="1:11" ht="14.25">
      <c r="A79" s="101"/>
      <c r="B79" s="448"/>
      <c r="C79" s="448"/>
      <c r="D79" s="156"/>
      <c r="E79" s="155"/>
      <c r="F79" s="101"/>
      <c r="G79" s="101"/>
      <c r="H79" s="33"/>
      <c r="I79" s="33"/>
      <c r="J79" s="33"/>
      <c r="K79" s="33"/>
    </row>
    <row r="80" spans="1:11" ht="14.25">
      <c r="A80" s="101"/>
      <c r="B80" s="448"/>
      <c r="C80" s="448"/>
      <c r="D80" s="156"/>
      <c r="E80" s="155"/>
      <c r="F80" s="101"/>
      <c r="G80" s="101"/>
      <c r="H80" s="33"/>
      <c r="I80" s="33"/>
      <c r="J80" s="33"/>
      <c r="K80" s="33"/>
    </row>
    <row r="81" spans="1:11" ht="14.25">
      <c r="A81" s="101"/>
      <c r="B81" s="448"/>
      <c r="C81" s="448"/>
      <c r="D81" s="156"/>
      <c r="E81" s="155"/>
      <c r="F81" s="101"/>
      <c r="G81" s="101"/>
      <c r="H81" s="33"/>
      <c r="I81" s="33"/>
      <c r="J81" s="33"/>
      <c r="K81" s="33"/>
    </row>
    <row r="82" spans="1:11" ht="15" thickBot="1">
      <c r="A82" s="101"/>
      <c r="B82" s="459"/>
      <c r="C82" s="459"/>
      <c r="D82" s="158"/>
      <c r="E82" s="159"/>
      <c r="F82" s="101"/>
      <c r="G82" s="101"/>
      <c r="H82" s="33"/>
      <c r="I82" s="33"/>
      <c r="J82" s="33"/>
      <c r="K82" s="33"/>
    </row>
    <row r="83" spans="1:11" ht="14.25">
      <c r="A83" s="101"/>
      <c r="B83" s="118"/>
      <c r="C83" s="119"/>
      <c r="D83" s="160"/>
      <c r="E83" s="161"/>
      <c r="F83" s="101"/>
      <c r="G83" s="101"/>
      <c r="H83" s="33"/>
      <c r="I83" s="33"/>
      <c r="J83" s="33"/>
      <c r="K83" s="33"/>
    </row>
    <row r="84" spans="1:11" ht="14.25" customHeight="1">
      <c r="A84" s="101"/>
      <c r="B84" s="425">
        <f>B75+1</f>
        <v>41861</v>
      </c>
      <c r="C84" s="426" t="str">
        <f>CHOOSE(WEEKDAY(B84,2),"星期一","星期二","星期三","星期四","星期五","星期六","星期日")</f>
        <v>星期日</v>
      </c>
      <c r="D84" s="174"/>
      <c r="E84" s="163"/>
      <c r="F84" s="101"/>
      <c r="G84" s="101"/>
      <c r="H84" s="33"/>
      <c r="I84" s="33"/>
      <c r="J84" s="33"/>
      <c r="K84" s="33"/>
    </row>
    <row r="85" spans="1:11" ht="14.25" customHeight="1">
      <c r="A85" s="101"/>
      <c r="B85" s="460"/>
      <c r="C85" s="427"/>
      <c r="D85" s="175"/>
      <c r="E85" s="165"/>
      <c r="F85" s="101"/>
      <c r="G85" s="101"/>
      <c r="H85" s="33"/>
      <c r="I85" s="33"/>
      <c r="J85" s="33"/>
      <c r="K85" s="33"/>
    </row>
    <row r="86" spans="1:11" ht="14.25">
      <c r="A86" s="101"/>
      <c r="B86" s="422"/>
      <c r="C86" s="422"/>
      <c r="D86" s="166"/>
      <c r="E86" s="167"/>
      <c r="F86" s="101"/>
      <c r="G86" s="101"/>
      <c r="H86" s="33"/>
      <c r="I86" s="33"/>
      <c r="J86" s="33"/>
      <c r="K86" s="33"/>
    </row>
    <row r="87" spans="1:11" ht="14.25">
      <c r="A87" s="101"/>
      <c r="B87" s="422"/>
      <c r="C87" s="422"/>
      <c r="D87" s="166"/>
      <c r="E87" s="165"/>
      <c r="F87" s="101"/>
      <c r="G87" s="101"/>
      <c r="H87" s="33"/>
      <c r="I87" s="33"/>
      <c r="J87" s="33"/>
      <c r="K87" s="33"/>
    </row>
    <row r="88" spans="1:11" ht="14.25">
      <c r="A88" s="101"/>
      <c r="B88" s="422"/>
      <c r="C88" s="422"/>
      <c r="D88" s="166"/>
      <c r="E88" s="165"/>
      <c r="F88" s="101"/>
      <c r="G88" s="101"/>
      <c r="H88" s="33"/>
      <c r="I88" s="33"/>
      <c r="J88" s="33"/>
      <c r="K88" s="33"/>
    </row>
    <row r="89" spans="1:11" ht="14.25">
      <c r="A89" s="101"/>
      <c r="B89" s="422"/>
      <c r="C89" s="422"/>
      <c r="D89" s="166"/>
      <c r="E89" s="165"/>
      <c r="F89" s="101"/>
      <c r="G89" s="101"/>
      <c r="H89" s="33"/>
      <c r="I89" s="33"/>
      <c r="J89" s="33"/>
      <c r="K89" s="33"/>
    </row>
    <row r="90" spans="1:11" ht="14.25">
      <c r="A90" s="101"/>
      <c r="B90" s="422"/>
      <c r="C90" s="422"/>
      <c r="D90" s="166"/>
      <c r="E90" s="165"/>
      <c r="F90" s="101"/>
      <c r="G90" s="101"/>
      <c r="H90" s="33"/>
      <c r="I90" s="33"/>
      <c r="J90" s="33"/>
      <c r="K90" s="33"/>
    </row>
    <row r="91" spans="1:11" ht="15" thickBot="1">
      <c r="A91" s="101"/>
      <c r="B91" s="461"/>
      <c r="C91" s="461"/>
      <c r="D91" s="168"/>
      <c r="E91" s="169"/>
      <c r="F91" s="101"/>
      <c r="G91" s="101"/>
      <c r="H91" s="33"/>
      <c r="I91" s="33"/>
      <c r="J91" s="33"/>
      <c r="K91" s="33"/>
    </row>
    <row r="92" spans="1:11" ht="14.25">
      <c r="A92" s="101"/>
      <c r="B92" s="129"/>
      <c r="C92" s="130"/>
      <c r="D92" s="170"/>
      <c r="E92" s="171"/>
      <c r="F92" s="101"/>
      <c r="G92" s="101"/>
      <c r="H92" s="33"/>
      <c r="I92" s="33"/>
      <c r="J92" s="33"/>
      <c r="K92" s="33"/>
    </row>
    <row r="93" spans="1:11" ht="14.25" customHeight="1">
      <c r="A93" s="101"/>
      <c r="B93" s="445">
        <f>B84+1</f>
        <v>41862</v>
      </c>
      <c r="C93" s="446" t="str">
        <f>CHOOSE(WEEKDAY(B93,2),"星期一","星期二","星期三","星期四","星期五","星期六","星期日")</f>
        <v>星期一</v>
      </c>
      <c r="D93" s="152"/>
      <c r="E93" s="153"/>
      <c r="F93" s="101"/>
      <c r="G93" s="101"/>
      <c r="H93" s="33"/>
      <c r="I93" s="33"/>
      <c r="J93" s="33"/>
      <c r="K93" s="33"/>
    </row>
    <row r="94" spans="1:11" ht="14.25" customHeight="1">
      <c r="A94" s="101"/>
      <c r="B94" s="458"/>
      <c r="C94" s="447"/>
      <c r="D94" s="154"/>
      <c r="E94" s="155"/>
      <c r="F94" s="101"/>
      <c r="G94" s="101"/>
      <c r="H94" s="33"/>
      <c r="I94" s="33"/>
      <c r="J94" s="33"/>
      <c r="K94" s="33"/>
    </row>
    <row r="95" spans="1:11" ht="14.25">
      <c r="A95" s="101"/>
      <c r="B95" s="448"/>
      <c r="C95" s="448"/>
      <c r="D95" s="156"/>
      <c r="E95" s="157"/>
      <c r="F95" s="101"/>
      <c r="G95" s="101"/>
      <c r="H95" s="33"/>
      <c r="I95" s="33"/>
      <c r="J95" s="33"/>
      <c r="K95" s="33"/>
    </row>
    <row r="96" spans="1:11" ht="14.25">
      <c r="A96" s="101"/>
      <c r="B96" s="448"/>
      <c r="C96" s="448"/>
      <c r="D96" s="156"/>
      <c r="E96" s="155"/>
      <c r="F96" s="101"/>
      <c r="G96" s="101"/>
      <c r="H96" s="33"/>
      <c r="I96" s="33"/>
      <c r="J96" s="33"/>
      <c r="K96" s="33"/>
    </row>
    <row r="97" spans="1:11" ht="14.25">
      <c r="A97" s="101"/>
      <c r="B97" s="448"/>
      <c r="C97" s="448"/>
      <c r="D97" s="156"/>
      <c r="E97" s="155"/>
      <c r="F97" s="101"/>
      <c r="G97" s="101"/>
      <c r="H97" s="33"/>
      <c r="I97" s="33"/>
      <c r="J97" s="33"/>
      <c r="K97" s="33"/>
    </row>
    <row r="98" spans="1:11" ht="14.25">
      <c r="A98" s="101"/>
      <c r="B98" s="448"/>
      <c r="C98" s="448"/>
      <c r="D98" s="156"/>
      <c r="E98" s="155"/>
      <c r="F98" s="101"/>
      <c r="G98" s="101"/>
      <c r="H98" s="33"/>
      <c r="I98" s="33"/>
      <c r="J98" s="33"/>
      <c r="K98" s="33"/>
    </row>
    <row r="99" spans="1:11" ht="14.25">
      <c r="A99" s="101"/>
      <c r="B99" s="448"/>
      <c r="C99" s="448"/>
      <c r="D99" s="156"/>
      <c r="E99" s="155"/>
      <c r="F99" s="101"/>
      <c r="G99" s="101"/>
      <c r="H99" s="33"/>
      <c r="I99" s="33"/>
      <c r="J99" s="33"/>
      <c r="K99" s="33"/>
    </row>
    <row r="100" spans="1:11" ht="15" thickBot="1">
      <c r="A100" s="101"/>
      <c r="B100" s="459"/>
      <c r="C100" s="459"/>
      <c r="D100" s="158"/>
      <c r="E100" s="159"/>
      <c r="F100" s="101"/>
      <c r="G100" s="101"/>
      <c r="H100" s="33"/>
      <c r="I100" s="33"/>
      <c r="J100" s="33"/>
      <c r="K100" s="33"/>
    </row>
    <row r="101" spans="1:11" ht="14.25">
      <c r="A101" s="101"/>
      <c r="B101" s="118"/>
      <c r="C101" s="119"/>
      <c r="D101" s="160"/>
      <c r="E101" s="161"/>
      <c r="F101" s="101"/>
      <c r="G101" s="101"/>
      <c r="H101" s="33"/>
      <c r="I101" s="33"/>
      <c r="J101" s="33"/>
      <c r="K101" s="33"/>
    </row>
    <row r="102" spans="1:11" ht="14.25" customHeight="1">
      <c r="A102" s="101"/>
      <c r="B102" s="425">
        <f>B93+1</f>
        <v>41863</v>
      </c>
      <c r="C102" s="426" t="str">
        <f>CHOOSE(WEEKDAY(B102,2),"星期一","星期二","星期三","星期四","星期五","星期六","星期日")</f>
        <v>星期二</v>
      </c>
      <c r="D102" s="162"/>
      <c r="E102" s="163"/>
      <c r="F102" s="101"/>
      <c r="G102" s="101"/>
      <c r="H102" s="33"/>
      <c r="I102" s="33"/>
      <c r="J102" s="33"/>
      <c r="K102" s="33"/>
    </row>
    <row r="103" spans="1:11" ht="14.25" customHeight="1">
      <c r="A103" s="101"/>
      <c r="B103" s="460"/>
      <c r="C103" s="427"/>
      <c r="D103" s="164"/>
      <c r="E103" s="165"/>
      <c r="F103" s="101"/>
      <c r="G103" s="101"/>
      <c r="H103" s="33"/>
      <c r="I103" s="33"/>
      <c r="J103" s="33"/>
      <c r="K103" s="33"/>
    </row>
    <row r="104" spans="1:11" ht="14.25">
      <c r="A104" s="101"/>
      <c r="B104" s="422"/>
      <c r="C104" s="422"/>
      <c r="D104" s="166"/>
      <c r="E104" s="167"/>
      <c r="F104" s="101"/>
      <c r="G104" s="101"/>
      <c r="H104" s="33"/>
      <c r="I104" s="33"/>
      <c r="J104" s="33"/>
      <c r="K104" s="33"/>
    </row>
    <row r="105" spans="1:11" ht="14.25">
      <c r="A105" s="101"/>
      <c r="B105" s="422"/>
      <c r="C105" s="422"/>
      <c r="D105" s="166"/>
      <c r="E105" s="165"/>
      <c r="F105" s="101"/>
      <c r="G105" s="101"/>
      <c r="H105" s="33"/>
      <c r="I105" s="33"/>
      <c r="J105" s="33"/>
      <c r="K105" s="33"/>
    </row>
    <row r="106" spans="1:11" ht="14.25">
      <c r="A106" s="101"/>
      <c r="B106" s="422"/>
      <c r="C106" s="422"/>
      <c r="D106" s="166"/>
      <c r="E106" s="165"/>
      <c r="F106" s="101"/>
      <c r="G106" s="101"/>
      <c r="H106" s="33"/>
      <c r="I106" s="33"/>
      <c r="J106" s="33"/>
      <c r="K106" s="33"/>
    </row>
    <row r="107" spans="1:11" ht="14.25">
      <c r="A107" s="101"/>
      <c r="B107" s="422"/>
      <c r="C107" s="422"/>
      <c r="D107" s="166"/>
      <c r="E107" s="165"/>
      <c r="F107" s="101"/>
      <c r="G107" s="101"/>
      <c r="H107" s="33"/>
      <c r="I107" s="33"/>
      <c r="J107" s="33"/>
      <c r="K107" s="33"/>
    </row>
    <row r="108" spans="1:11" ht="14.25">
      <c r="A108" s="101"/>
      <c r="B108" s="422"/>
      <c r="C108" s="422"/>
      <c r="D108" s="166"/>
      <c r="E108" s="165"/>
      <c r="F108" s="101"/>
      <c r="G108" s="101"/>
      <c r="H108" s="33"/>
      <c r="I108" s="33"/>
      <c r="J108" s="33"/>
      <c r="K108" s="33"/>
    </row>
    <row r="109" spans="1:11" ht="15" thickBot="1">
      <c r="A109" s="101"/>
      <c r="B109" s="461"/>
      <c r="C109" s="461"/>
      <c r="D109" s="168"/>
      <c r="E109" s="169"/>
      <c r="F109" s="101"/>
      <c r="G109" s="101"/>
      <c r="H109" s="33"/>
      <c r="I109" s="33"/>
      <c r="J109" s="33"/>
      <c r="K109" s="33"/>
    </row>
    <row r="110" spans="1:11" ht="14.25">
      <c r="A110" s="101"/>
      <c r="B110" s="129"/>
      <c r="C110" s="130"/>
      <c r="D110" s="170"/>
      <c r="E110" s="171"/>
      <c r="F110" s="101"/>
      <c r="G110" s="101"/>
      <c r="H110" s="33"/>
      <c r="I110" s="33"/>
      <c r="J110" s="33"/>
      <c r="K110" s="33"/>
    </row>
    <row r="111" spans="1:11" ht="14.25" customHeight="1">
      <c r="A111" s="101"/>
      <c r="B111" s="445">
        <f>B102+1</f>
        <v>41864</v>
      </c>
      <c r="C111" s="446" t="str">
        <f>CHOOSE(WEEKDAY(B111,2),"星期一","星期二","星期三","星期四","星期五","星期六","星期日")</f>
        <v>星期三</v>
      </c>
      <c r="D111" s="152"/>
      <c r="E111" s="153"/>
      <c r="F111" s="101"/>
      <c r="G111" s="101"/>
      <c r="H111" s="33"/>
      <c r="I111" s="33"/>
      <c r="J111" s="33"/>
      <c r="K111" s="33"/>
    </row>
    <row r="112" spans="1:11" ht="14.25" customHeight="1">
      <c r="A112" s="101"/>
      <c r="B112" s="458"/>
      <c r="C112" s="447"/>
      <c r="D112" s="154"/>
      <c r="E112" s="155"/>
      <c r="F112" s="101"/>
      <c r="G112" s="101"/>
      <c r="H112" s="33"/>
      <c r="I112" s="33"/>
      <c r="J112" s="33"/>
      <c r="K112" s="33"/>
    </row>
    <row r="113" spans="1:11" ht="14.25">
      <c r="A113" s="101"/>
      <c r="B113" s="448"/>
      <c r="C113" s="448"/>
      <c r="D113" s="156"/>
      <c r="E113" s="157"/>
      <c r="F113" s="101"/>
      <c r="G113" s="101"/>
      <c r="H113" s="33"/>
      <c r="I113" s="33"/>
      <c r="J113" s="33"/>
      <c r="K113" s="33"/>
    </row>
    <row r="114" spans="1:11" ht="14.25">
      <c r="A114" s="101"/>
      <c r="B114" s="448"/>
      <c r="C114" s="448"/>
      <c r="D114" s="156"/>
      <c r="E114" s="155"/>
      <c r="F114" s="101"/>
      <c r="G114" s="101"/>
      <c r="H114" s="33"/>
      <c r="I114" s="33"/>
      <c r="J114" s="33"/>
      <c r="K114" s="33"/>
    </row>
    <row r="115" spans="1:11" ht="14.25">
      <c r="A115" s="101"/>
      <c r="B115" s="448"/>
      <c r="C115" s="448"/>
      <c r="D115" s="156"/>
      <c r="E115" s="155"/>
      <c r="F115" s="101"/>
      <c r="G115" s="101"/>
      <c r="H115" s="33"/>
      <c r="I115" s="33"/>
      <c r="J115" s="33"/>
      <c r="K115" s="33"/>
    </row>
    <row r="116" spans="1:11" ht="14.25">
      <c r="A116" s="101"/>
      <c r="B116" s="448"/>
      <c r="C116" s="448"/>
      <c r="D116" s="156"/>
      <c r="E116" s="155"/>
      <c r="F116" s="101"/>
      <c r="G116" s="101"/>
      <c r="H116" s="33"/>
      <c r="I116" s="33"/>
      <c r="J116" s="33"/>
      <c r="K116" s="33"/>
    </row>
    <row r="117" spans="1:11" ht="14.25">
      <c r="A117" s="101"/>
      <c r="B117" s="448"/>
      <c r="C117" s="448"/>
      <c r="D117" s="156"/>
      <c r="E117" s="155"/>
      <c r="F117" s="101"/>
      <c r="G117" s="101"/>
      <c r="H117" s="33"/>
      <c r="I117" s="33"/>
      <c r="J117" s="33"/>
      <c r="K117" s="33"/>
    </row>
    <row r="118" spans="1:11" ht="15" thickBot="1">
      <c r="A118" s="101"/>
      <c r="B118" s="459"/>
      <c r="C118" s="459"/>
      <c r="D118" s="158"/>
      <c r="E118" s="159"/>
      <c r="F118" s="101"/>
      <c r="G118" s="101"/>
      <c r="H118" s="33"/>
      <c r="I118" s="33"/>
      <c r="J118" s="33"/>
      <c r="K118" s="33"/>
    </row>
    <row r="119" spans="1:11" ht="14.25">
      <c r="A119" s="101"/>
      <c r="B119" s="118"/>
      <c r="C119" s="119"/>
      <c r="D119" s="160"/>
      <c r="E119" s="161"/>
      <c r="F119" s="101"/>
      <c r="G119" s="101"/>
      <c r="H119" s="33"/>
      <c r="I119" s="33"/>
      <c r="J119" s="33"/>
      <c r="K119" s="33"/>
    </row>
    <row r="120" spans="1:11" ht="14.25" customHeight="1">
      <c r="A120" s="101"/>
      <c r="B120" s="425">
        <f>B111+1</f>
        <v>41865</v>
      </c>
      <c r="C120" s="426" t="str">
        <f>CHOOSE(WEEKDAY(B120,2),"星期一","星期二","星期三","星期四","星期五","星期六","星期日")</f>
        <v>星期四</v>
      </c>
      <c r="D120" s="162"/>
      <c r="E120" s="163"/>
      <c r="F120" s="101"/>
      <c r="G120" s="101"/>
      <c r="H120" s="33"/>
      <c r="I120" s="33"/>
      <c r="J120" s="33"/>
      <c r="K120" s="33"/>
    </row>
    <row r="121" spans="1:11" ht="14.25" customHeight="1">
      <c r="A121" s="101"/>
      <c r="B121" s="460"/>
      <c r="C121" s="427"/>
      <c r="D121" s="164"/>
      <c r="E121" s="165"/>
      <c r="F121" s="101"/>
      <c r="G121" s="101"/>
      <c r="H121" s="33"/>
      <c r="I121" s="33"/>
      <c r="J121" s="33"/>
      <c r="K121" s="33"/>
    </row>
    <row r="122" spans="1:11" ht="14.25">
      <c r="A122" s="101"/>
      <c r="B122" s="422"/>
      <c r="C122" s="422"/>
      <c r="D122" s="166"/>
      <c r="E122" s="167"/>
      <c r="F122" s="101"/>
      <c r="G122" s="101"/>
      <c r="H122" s="33"/>
      <c r="I122" s="33"/>
      <c r="J122" s="33"/>
      <c r="K122" s="33"/>
    </row>
    <row r="123" spans="1:11" ht="14.25">
      <c r="A123" s="101"/>
      <c r="B123" s="422"/>
      <c r="C123" s="422"/>
      <c r="D123" s="166"/>
      <c r="E123" s="165"/>
      <c r="F123" s="101"/>
      <c r="G123" s="101"/>
      <c r="H123" s="33"/>
      <c r="I123" s="33"/>
      <c r="J123" s="33"/>
      <c r="K123" s="33"/>
    </row>
    <row r="124" spans="1:11" ht="14.25">
      <c r="A124" s="101"/>
      <c r="B124" s="422"/>
      <c r="C124" s="422"/>
      <c r="D124" s="166"/>
      <c r="E124" s="165"/>
      <c r="F124" s="101"/>
      <c r="G124" s="101"/>
      <c r="H124" s="33"/>
      <c r="I124" s="33"/>
      <c r="J124" s="33"/>
      <c r="K124" s="33"/>
    </row>
    <row r="125" spans="1:11" ht="14.25">
      <c r="A125" s="101"/>
      <c r="B125" s="422"/>
      <c r="C125" s="422"/>
      <c r="D125" s="166"/>
      <c r="E125" s="165"/>
      <c r="F125" s="101"/>
      <c r="G125" s="101"/>
      <c r="H125" s="33"/>
      <c r="I125" s="33"/>
      <c r="J125" s="33"/>
      <c r="K125" s="33"/>
    </row>
    <row r="126" spans="1:11" ht="14.25">
      <c r="A126" s="101"/>
      <c r="B126" s="422"/>
      <c r="C126" s="422"/>
      <c r="D126" s="166"/>
      <c r="E126" s="165"/>
      <c r="F126" s="101"/>
      <c r="G126" s="101"/>
      <c r="H126" s="33"/>
      <c r="I126" s="33"/>
      <c r="J126" s="33"/>
      <c r="K126" s="33"/>
    </row>
    <row r="127" spans="1:11" ht="15" thickBot="1">
      <c r="A127" s="101"/>
      <c r="B127" s="461"/>
      <c r="C127" s="461"/>
      <c r="D127" s="168"/>
      <c r="E127" s="169"/>
      <c r="F127" s="101"/>
      <c r="G127" s="101"/>
      <c r="H127" s="33"/>
      <c r="I127" s="33"/>
      <c r="J127" s="33"/>
      <c r="K127" s="33"/>
    </row>
    <row r="128" spans="1:11" ht="14.25">
      <c r="A128" s="101"/>
      <c r="B128" s="129"/>
      <c r="C128" s="130"/>
      <c r="D128" s="170"/>
      <c r="E128" s="171"/>
      <c r="F128" s="101"/>
      <c r="G128" s="101"/>
      <c r="H128" s="33"/>
      <c r="I128" s="33"/>
      <c r="J128" s="33"/>
      <c r="K128" s="33"/>
    </row>
    <row r="129" spans="1:11" ht="14.25" customHeight="1">
      <c r="A129" s="101"/>
      <c r="B129" s="445">
        <f>B120+1</f>
        <v>41866</v>
      </c>
      <c r="C129" s="446" t="str">
        <f>CHOOSE(WEEKDAY(B129,2),"星期一","星期二","星期三","星期四","星期五","星期六","星期日")</f>
        <v>星期五</v>
      </c>
      <c r="D129" s="152"/>
      <c r="E129" s="153"/>
      <c r="F129" s="101"/>
      <c r="G129" s="101"/>
      <c r="H129" s="33"/>
      <c r="I129" s="33"/>
      <c r="J129" s="33"/>
      <c r="K129" s="33"/>
    </row>
    <row r="130" spans="1:11" ht="14.25" customHeight="1">
      <c r="A130" s="101"/>
      <c r="B130" s="458"/>
      <c r="C130" s="447"/>
      <c r="D130" s="154"/>
      <c r="E130" s="155"/>
      <c r="F130" s="101"/>
      <c r="G130" s="101"/>
      <c r="H130" s="33"/>
      <c r="I130" s="33"/>
      <c r="J130" s="33"/>
      <c r="K130" s="33"/>
    </row>
    <row r="131" spans="1:11" ht="14.25">
      <c r="A131" s="101"/>
      <c r="B131" s="448"/>
      <c r="C131" s="448"/>
      <c r="D131" s="156"/>
      <c r="E131" s="157"/>
      <c r="F131" s="101"/>
      <c r="G131" s="101"/>
      <c r="H131" s="33"/>
      <c r="I131" s="33"/>
      <c r="J131" s="33"/>
      <c r="K131" s="33"/>
    </row>
    <row r="132" spans="1:11" ht="14.25">
      <c r="A132" s="101"/>
      <c r="B132" s="448"/>
      <c r="C132" s="448"/>
      <c r="D132" s="156"/>
      <c r="E132" s="155"/>
      <c r="F132" s="101"/>
      <c r="G132" s="101"/>
      <c r="H132" s="33"/>
      <c r="I132" s="33"/>
      <c r="J132" s="33"/>
      <c r="K132" s="33"/>
    </row>
    <row r="133" spans="1:11" ht="14.25">
      <c r="A133" s="101"/>
      <c r="B133" s="448"/>
      <c r="C133" s="448"/>
      <c r="D133" s="156"/>
      <c r="E133" s="155"/>
      <c r="F133" s="101"/>
      <c r="G133" s="101"/>
      <c r="H133" s="33"/>
      <c r="I133" s="33"/>
      <c r="J133" s="33"/>
      <c r="K133" s="33"/>
    </row>
    <row r="134" spans="1:11" ht="14.25">
      <c r="A134" s="101"/>
      <c r="B134" s="448"/>
      <c r="C134" s="448"/>
      <c r="D134" s="156"/>
      <c r="E134" s="155"/>
      <c r="F134" s="101"/>
      <c r="G134" s="101"/>
      <c r="H134" s="33"/>
      <c r="I134" s="33"/>
      <c r="J134" s="33"/>
      <c r="K134" s="33"/>
    </row>
    <row r="135" spans="1:11" ht="14.25">
      <c r="A135" s="101"/>
      <c r="B135" s="448"/>
      <c r="C135" s="448"/>
      <c r="D135" s="156"/>
      <c r="E135" s="155"/>
      <c r="F135" s="101"/>
      <c r="G135" s="101"/>
      <c r="H135" s="33"/>
      <c r="I135" s="33"/>
      <c r="J135" s="33"/>
      <c r="K135" s="33"/>
    </row>
    <row r="136" spans="1:11" ht="15" thickBot="1">
      <c r="A136" s="101"/>
      <c r="B136" s="459"/>
      <c r="C136" s="459"/>
      <c r="D136" s="158"/>
      <c r="E136" s="159"/>
      <c r="F136" s="101"/>
      <c r="G136" s="101"/>
      <c r="H136" s="33"/>
      <c r="I136" s="33"/>
      <c r="J136" s="33"/>
      <c r="K136" s="33"/>
    </row>
    <row r="137" spans="1:11" ht="14.25">
      <c r="A137" s="101"/>
      <c r="B137" s="118"/>
      <c r="C137" s="119"/>
      <c r="D137" s="160"/>
      <c r="E137" s="161"/>
      <c r="F137" s="101"/>
      <c r="G137" s="101"/>
      <c r="H137" s="33"/>
      <c r="I137" s="33"/>
      <c r="J137" s="33"/>
      <c r="K137" s="33"/>
    </row>
    <row r="138" spans="1:11" ht="14.25" customHeight="1">
      <c r="A138" s="101"/>
      <c r="B138" s="425">
        <f>B129+1</f>
        <v>41867</v>
      </c>
      <c r="C138" s="426" t="str">
        <f>CHOOSE(WEEKDAY(B138,2),"星期一","星期二","星期三","星期四","星期五","星期六","星期日")</f>
        <v>星期六</v>
      </c>
      <c r="D138" s="162"/>
      <c r="E138" s="163"/>
      <c r="F138" s="101"/>
      <c r="G138" s="101"/>
      <c r="H138" s="33"/>
      <c r="I138" s="33"/>
      <c r="J138" s="33"/>
      <c r="K138" s="33"/>
    </row>
    <row r="139" spans="1:11" ht="14.25" customHeight="1">
      <c r="A139" s="101"/>
      <c r="B139" s="460"/>
      <c r="C139" s="427"/>
      <c r="D139" s="164"/>
      <c r="E139" s="165"/>
      <c r="F139" s="101"/>
      <c r="G139" s="101"/>
      <c r="H139" s="33"/>
      <c r="I139" s="33"/>
      <c r="J139" s="33"/>
      <c r="K139" s="33"/>
    </row>
    <row r="140" spans="1:11" ht="14.25">
      <c r="A140" s="101"/>
      <c r="B140" s="422"/>
      <c r="C140" s="422"/>
      <c r="D140" s="166"/>
      <c r="E140" s="167"/>
      <c r="F140" s="101"/>
      <c r="G140" s="101"/>
      <c r="H140" s="33"/>
      <c r="I140" s="33"/>
      <c r="J140" s="33"/>
      <c r="K140" s="33"/>
    </row>
    <row r="141" spans="1:11" ht="14.25">
      <c r="A141" s="101"/>
      <c r="B141" s="422"/>
      <c r="C141" s="422"/>
      <c r="D141" s="166"/>
      <c r="E141" s="165"/>
      <c r="F141" s="101"/>
      <c r="G141" s="101"/>
      <c r="H141" s="33"/>
      <c r="I141" s="33"/>
      <c r="J141" s="33"/>
      <c r="K141" s="33"/>
    </row>
    <row r="142" spans="1:11" ht="14.25">
      <c r="A142" s="101"/>
      <c r="B142" s="422"/>
      <c r="C142" s="422"/>
      <c r="D142" s="166"/>
      <c r="E142" s="165"/>
      <c r="F142" s="101"/>
      <c r="G142" s="101"/>
      <c r="H142" s="33"/>
      <c r="I142" s="33"/>
      <c r="J142" s="33"/>
      <c r="K142" s="33"/>
    </row>
    <row r="143" spans="1:11" ht="14.25">
      <c r="A143" s="101"/>
      <c r="B143" s="422"/>
      <c r="C143" s="422"/>
      <c r="D143" s="166"/>
      <c r="E143" s="165"/>
      <c r="F143" s="101"/>
      <c r="G143" s="101"/>
      <c r="H143" s="33"/>
      <c r="I143" s="33"/>
      <c r="J143" s="33"/>
      <c r="K143" s="33"/>
    </row>
    <row r="144" spans="1:11" ht="14.25">
      <c r="A144" s="101"/>
      <c r="B144" s="422"/>
      <c r="C144" s="422"/>
      <c r="D144" s="166"/>
      <c r="E144" s="165"/>
      <c r="F144" s="101"/>
      <c r="G144" s="101"/>
      <c r="H144" s="33"/>
      <c r="I144" s="33"/>
      <c r="J144" s="33"/>
      <c r="K144" s="33"/>
    </row>
    <row r="145" spans="1:11" ht="15" thickBot="1">
      <c r="A145" s="101"/>
      <c r="B145" s="461"/>
      <c r="C145" s="461"/>
      <c r="D145" s="168"/>
      <c r="E145" s="169"/>
      <c r="F145" s="101"/>
      <c r="G145" s="101"/>
      <c r="H145" s="33"/>
      <c r="I145" s="33"/>
      <c r="J145" s="33"/>
      <c r="K145" s="33"/>
    </row>
    <row r="146" spans="1:11" ht="14.25">
      <c r="A146" s="101"/>
      <c r="B146" s="129"/>
      <c r="C146" s="130"/>
      <c r="D146" s="170"/>
      <c r="E146" s="171"/>
      <c r="F146" s="101"/>
      <c r="G146" s="101"/>
      <c r="H146" s="33"/>
      <c r="I146" s="33"/>
      <c r="J146" s="33"/>
      <c r="K146" s="33"/>
    </row>
    <row r="147" spans="1:11" ht="14.25" customHeight="1">
      <c r="A147" s="101"/>
      <c r="B147" s="445">
        <f>B138+1</f>
        <v>41868</v>
      </c>
      <c r="C147" s="446" t="str">
        <f>CHOOSE(WEEKDAY(B147,2),"星期一","星期二","星期三","星期四","星期五","星期六","星期日")</f>
        <v>星期日</v>
      </c>
      <c r="D147" s="152"/>
      <c r="E147" s="153"/>
      <c r="F147" s="101"/>
      <c r="G147" s="101"/>
      <c r="H147" s="33"/>
      <c r="I147" s="33"/>
      <c r="J147" s="33"/>
      <c r="K147" s="33"/>
    </row>
    <row r="148" spans="1:11" ht="14.25" customHeight="1">
      <c r="A148" s="101"/>
      <c r="B148" s="458"/>
      <c r="C148" s="447"/>
      <c r="D148" s="154"/>
      <c r="E148" s="155"/>
      <c r="F148" s="101"/>
      <c r="G148" s="101"/>
      <c r="H148" s="33"/>
      <c r="I148" s="33"/>
      <c r="J148" s="33"/>
      <c r="K148" s="33"/>
    </row>
    <row r="149" spans="1:11" ht="14.25">
      <c r="A149" s="101"/>
      <c r="B149" s="448"/>
      <c r="C149" s="448"/>
      <c r="D149" s="156"/>
      <c r="E149" s="157"/>
      <c r="F149" s="101"/>
      <c r="G149" s="101"/>
      <c r="H149" s="33"/>
      <c r="I149" s="33"/>
      <c r="J149" s="33"/>
      <c r="K149" s="33"/>
    </row>
    <row r="150" spans="1:11" ht="14.25">
      <c r="A150" s="101"/>
      <c r="B150" s="448"/>
      <c r="C150" s="448"/>
      <c r="D150" s="156"/>
      <c r="E150" s="155"/>
      <c r="F150" s="101"/>
      <c r="G150" s="101"/>
      <c r="H150" s="33"/>
      <c r="I150" s="33"/>
      <c r="J150" s="33"/>
      <c r="K150" s="33"/>
    </row>
    <row r="151" spans="1:11" ht="14.25">
      <c r="A151" s="101"/>
      <c r="B151" s="448"/>
      <c r="C151" s="448"/>
      <c r="D151" s="156"/>
      <c r="E151" s="155"/>
      <c r="F151" s="101"/>
      <c r="G151" s="101"/>
      <c r="H151" s="33"/>
      <c r="I151" s="33"/>
      <c r="J151" s="33"/>
      <c r="K151" s="33"/>
    </row>
    <row r="152" spans="1:11" ht="14.25">
      <c r="A152" s="101"/>
      <c r="B152" s="448"/>
      <c r="C152" s="448"/>
      <c r="D152" s="156"/>
      <c r="E152" s="155"/>
      <c r="F152" s="101"/>
      <c r="G152" s="101"/>
      <c r="H152" s="33"/>
      <c r="I152" s="33"/>
      <c r="J152" s="33"/>
      <c r="K152" s="33"/>
    </row>
    <row r="153" spans="1:11" ht="14.25">
      <c r="A153" s="101"/>
      <c r="B153" s="448"/>
      <c r="C153" s="448"/>
      <c r="D153" s="156"/>
      <c r="E153" s="155"/>
      <c r="F153" s="101"/>
      <c r="G153" s="101"/>
      <c r="H153" s="33"/>
      <c r="I153" s="33"/>
      <c r="J153" s="33"/>
      <c r="K153" s="33"/>
    </row>
    <row r="154" spans="1:11" ht="15" thickBot="1">
      <c r="A154" s="101"/>
      <c r="B154" s="459"/>
      <c r="C154" s="459"/>
      <c r="D154" s="158"/>
      <c r="E154" s="159"/>
      <c r="F154" s="101"/>
      <c r="G154" s="101"/>
      <c r="H154" s="33"/>
      <c r="I154" s="33"/>
      <c r="J154" s="33"/>
      <c r="K154" s="33"/>
    </row>
    <row r="155" spans="1:11" ht="14.25">
      <c r="A155" s="101"/>
      <c r="B155" s="118"/>
      <c r="C155" s="119"/>
      <c r="D155" s="160"/>
      <c r="E155" s="161"/>
      <c r="F155" s="101"/>
      <c r="G155" s="101"/>
      <c r="H155" s="33"/>
      <c r="I155" s="33"/>
      <c r="J155" s="33"/>
      <c r="K155" s="33"/>
    </row>
    <row r="156" spans="1:11" ht="14.25" customHeight="1">
      <c r="A156" s="101"/>
      <c r="B156" s="425">
        <f>B147+1</f>
        <v>41869</v>
      </c>
      <c r="C156" s="426" t="str">
        <f>CHOOSE(WEEKDAY(B156,2),"星期一","星期二","星期三","星期四","星期五","星期六","星期日")</f>
        <v>星期一</v>
      </c>
      <c r="D156" s="162"/>
      <c r="E156" s="163"/>
      <c r="F156" s="101"/>
      <c r="G156" s="101"/>
      <c r="H156" s="33"/>
      <c r="I156" s="33"/>
      <c r="J156" s="33"/>
      <c r="K156" s="33"/>
    </row>
    <row r="157" spans="1:11" ht="14.25" customHeight="1">
      <c r="A157" s="101"/>
      <c r="B157" s="460"/>
      <c r="C157" s="427"/>
      <c r="D157" s="164"/>
      <c r="E157" s="165"/>
      <c r="F157" s="101"/>
      <c r="G157" s="101"/>
      <c r="H157" s="33"/>
      <c r="I157" s="33"/>
      <c r="J157" s="33"/>
      <c r="K157" s="33"/>
    </row>
    <row r="158" spans="1:11" ht="14.25">
      <c r="A158" s="101"/>
      <c r="B158" s="422"/>
      <c r="C158" s="422"/>
      <c r="D158" s="166"/>
      <c r="E158" s="167"/>
      <c r="F158" s="101"/>
      <c r="G158" s="101"/>
      <c r="H158" s="33"/>
      <c r="I158" s="33"/>
      <c r="J158" s="33"/>
      <c r="K158" s="33"/>
    </row>
    <row r="159" spans="1:11" ht="14.25">
      <c r="A159" s="101"/>
      <c r="B159" s="422"/>
      <c r="C159" s="422"/>
      <c r="D159" s="166"/>
      <c r="E159" s="165"/>
      <c r="F159" s="101"/>
      <c r="G159" s="101"/>
      <c r="H159" s="33"/>
      <c r="I159" s="33"/>
      <c r="J159" s="33"/>
      <c r="K159" s="33"/>
    </row>
    <row r="160" spans="1:11" ht="14.25">
      <c r="A160" s="101"/>
      <c r="B160" s="422"/>
      <c r="C160" s="422"/>
      <c r="D160" s="166"/>
      <c r="E160" s="165"/>
      <c r="F160" s="101"/>
      <c r="G160" s="101"/>
      <c r="H160" s="33"/>
      <c r="I160" s="33"/>
      <c r="J160" s="33"/>
      <c r="K160" s="33"/>
    </row>
    <row r="161" spans="1:11" ht="14.25">
      <c r="A161" s="101"/>
      <c r="B161" s="422"/>
      <c r="C161" s="422"/>
      <c r="D161" s="166"/>
      <c r="E161" s="165"/>
      <c r="F161" s="101"/>
      <c r="G161" s="101"/>
      <c r="H161" s="33"/>
      <c r="I161" s="33"/>
      <c r="J161" s="33"/>
      <c r="K161" s="33"/>
    </row>
    <row r="162" spans="1:11" ht="14.25">
      <c r="A162" s="101"/>
      <c r="B162" s="422"/>
      <c r="C162" s="422"/>
      <c r="D162" s="166"/>
      <c r="E162" s="165"/>
      <c r="F162" s="101"/>
      <c r="G162" s="101"/>
      <c r="H162" s="33"/>
      <c r="I162" s="33"/>
      <c r="J162" s="33"/>
      <c r="K162" s="33"/>
    </row>
    <row r="163" spans="1:11" ht="15" thickBot="1">
      <c r="A163" s="101"/>
      <c r="B163" s="461"/>
      <c r="C163" s="461"/>
      <c r="D163" s="168"/>
      <c r="E163" s="169"/>
      <c r="F163" s="101"/>
      <c r="G163" s="101"/>
      <c r="H163" s="33"/>
      <c r="I163" s="33"/>
      <c r="J163" s="33"/>
      <c r="K163" s="33"/>
    </row>
    <row r="164" spans="1:11" ht="14.25">
      <c r="A164" s="101"/>
      <c r="B164" s="129"/>
      <c r="C164" s="130"/>
      <c r="D164" s="170"/>
      <c r="E164" s="171"/>
      <c r="F164" s="101"/>
      <c r="G164" s="101"/>
      <c r="H164" s="33"/>
      <c r="I164" s="33"/>
      <c r="J164" s="33"/>
      <c r="K164" s="33"/>
    </row>
    <row r="165" spans="1:11" ht="14.25" customHeight="1">
      <c r="A165" s="101"/>
      <c r="B165" s="445">
        <f>B156+1</f>
        <v>41870</v>
      </c>
      <c r="C165" s="446" t="str">
        <f>CHOOSE(WEEKDAY(B165,2),"星期一","星期二","星期三","星期四","星期五","星期六","星期日")</f>
        <v>星期二</v>
      </c>
      <c r="D165" s="152"/>
      <c r="E165" s="153"/>
      <c r="F165" s="101"/>
      <c r="G165" s="101"/>
      <c r="H165" s="33"/>
      <c r="I165" s="33"/>
      <c r="J165" s="33"/>
      <c r="K165" s="33"/>
    </row>
    <row r="166" spans="1:11" ht="14.25" customHeight="1">
      <c r="A166" s="101"/>
      <c r="B166" s="458"/>
      <c r="C166" s="447"/>
      <c r="D166" s="154"/>
      <c r="E166" s="155"/>
      <c r="F166" s="101"/>
      <c r="G166" s="101"/>
      <c r="H166" s="33"/>
      <c r="I166" s="33"/>
      <c r="J166" s="33"/>
      <c r="K166" s="33"/>
    </row>
    <row r="167" spans="1:11" ht="14.25">
      <c r="A167" s="101"/>
      <c r="B167" s="448"/>
      <c r="C167" s="448"/>
      <c r="D167" s="156"/>
      <c r="E167" s="157"/>
      <c r="F167" s="101"/>
      <c r="G167" s="101"/>
      <c r="H167" s="33"/>
      <c r="I167" s="33"/>
      <c r="J167" s="33"/>
      <c r="K167" s="33"/>
    </row>
    <row r="168" spans="1:11" ht="14.25">
      <c r="A168" s="101"/>
      <c r="B168" s="448"/>
      <c r="C168" s="448"/>
      <c r="D168" s="156"/>
      <c r="E168" s="155"/>
      <c r="F168" s="101"/>
      <c r="G168" s="101"/>
      <c r="H168" s="33"/>
      <c r="I168" s="33"/>
      <c r="J168" s="33"/>
      <c r="K168" s="33"/>
    </row>
    <row r="169" spans="1:11" ht="14.25">
      <c r="A169" s="101"/>
      <c r="B169" s="448"/>
      <c r="C169" s="448"/>
      <c r="D169" s="156"/>
      <c r="E169" s="155"/>
      <c r="F169" s="101"/>
      <c r="G169" s="101"/>
      <c r="H169" s="33"/>
      <c r="I169" s="33"/>
      <c r="J169" s="33"/>
      <c r="K169" s="33"/>
    </row>
    <row r="170" spans="1:11" ht="14.25">
      <c r="A170" s="101"/>
      <c r="B170" s="448"/>
      <c r="C170" s="448"/>
      <c r="D170" s="156"/>
      <c r="E170" s="155"/>
      <c r="F170" s="101"/>
      <c r="G170" s="101"/>
      <c r="H170" s="33"/>
      <c r="I170" s="33"/>
      <c r="J170" s="33"/>
      <c r="K170" s="33"/>
    </row>
    <row r="171" spans="1:11" ht="14.25">
      <c r="A171" s="101"/>
      <c r="B171" s="448"/>
      <c r="C171" s="448"/>
      <c r="D171" s="156"/>
      <c r="E171" s="155"/>
      <c r="F171" s="101"/>
      <c r="G171" s="101"/>
      <c r="H171" s="33"/>
      <c r="I171" s="33"/>
      <c r="J171" s="33"/>
      <c r="K171" s="33"/>
    </row>
    <row r="172" spans="1:11" ht="15" thickBot="1">
      <c r="A172" s="101"/>
      <c r="B172" s="459"/>
      <c r="C172" s="459"/>
      <c r="D172" s="158"/>
      <c r="E172" s="159"/>
      <c r="F172" s="101"/>
      <c r="G172" s="101"/>
      <c r="H172" s="33"/>
      <c r="I172" s="33"/>
      <c r="J172" s="33"/>
      <c r="K172" s="33"/>
    </row>
    <row r="173" spans="1:11" ht="14.25">
      <c r="A173" s="101"/>
      <c r="B173" s="118"/>
      <c r="C173" s="119"/>
      <c r="D173" s="160"/>
      <c r="E173" s="161"/>
      <c r="F173" s="101"/>
      <c r="G173" s="101"/>
      <c r="H173" s="33"/>
      <c r="I173" s="33"/>
      <c r="J173" s="33"/>
      <c r="K173" s="33"/>
    </row>
    <row r="174" spans="1:11" ht="14.25" customHeight="1">
      <c r="A174" s="101"/>
      <c r="B174" s="425">
        <f>B165+1</f>
        <v>41871</v>
      </c>
      <c r="C174" s="426" t="str">
        <f>CHOOSE(WEEKDAY(B174,2),"星期一","星期二","星期三","星期四","星期五","星期六","星期日")</f>
        <v>星期三</v>
      </c>
      <c r="D174" s="162"/>
      <c r="E174" s="163"/>
      <c r="F174" s="101"/>
      <c r="G174" s="101"/>
      <c r="H174" s="33"/>
      <c r="I174" s="33"/>
      <c r="J174" s="33"/>
      <c r="K174" s="33"/>
    </row>
    <row r="175" spans="1:11" ht="14.25" customHeight="1">
      <c r="A175" s="101"/>
      <c r="B175" s="460"/>
      <c r="C175" s="427"/>
      <c r="D175" s="164"/>
      <c r="E175" s="165"/>
      <c r="F175" s="101"/>
      <c r="G175" s="101"/>
      <c r="H175" s="33"/>
      <c r="I175" s="33"/>
      <c r="J175" s="33"/>
      <c r="K175" s="33"/>
    </row>
    <row r="176" spans="1:11" ht="14.25">
      <c r="A176" s="101"/>
      <c r="B176" s="422"/>
      <c r="C176" s="422"/>
      <c r="D176" s="166"/>
      <c r="E176" s="167"/>
      <c r="F176" s="101"/>
      <c r="G176" s="101"/>
      <c r="H176" s="33"/>
      <c r="I176" s="33"/>
      <c r="J176" s="33"/>
      <c r="K176" s="33"/>
    </row>
    <row r="177" spans="1:11" ht="14.25">
      <c r="A177" s="101"/>
      <c r="B177" s="422"/>
      <c r="C177" s="422"/>
      <c r="D177" s="166"/>
      <c r="E177" s="165"/>
      <c r="F177" s="101"/>
      <c r="G177" s="101"/>
      <c r="H177" s="33"/>
      <c r="I177" s="33"/>
      <c r="J177" s="33"/>
      <c r="K177" s="33"/>
    </row>
    <row r="178" spans="1:11" ht="14.25">
      <c r="A178" s="101"/>
      <c r="B178" s="422"/>
      <c r="C178" s="422"/>
      <c r="D178" s="166"/>
      <c r="E178" s="165"/>
      <c r="F178" s="101"/>
      <c r="G178" s="101"/>
      <c r="H178" s="33"/>
      <c r="I178" s="33"/>
      <c r="J178" s="33"/>
      <c r="K178" s="33"/>
    </row>
    <row r="179" spans="1:11" ht="14.25">
      <c r="A179" s="101"/>
      <c r="B179" s="422"/>
      <c r="C179" s="422"/>
      <c r="D179" s="166"/>
      <c r="E179" s="165"/>
      <c r="F179" s="101"/>
      <c r="G179" s="101"/>
      <c r="H179" s="33"/>
      <c r="I179" s="33"/>
      <c r="J179" s="33"/>
      <c r="K179" s="33"/>
    </row>
    <row r="180" spans="1:11" ht="14.25">
      <c r="A180" s="101"/>
      <c r="B180" s="422"/>
      <c r="C180" s="422"/>
      <c r="D180" s="166"/>
      <c r="E180" s="165"/>
      <c r="F180" s="101"/>
      <c r="G180" s="101"/>
      <c r="H180" s="33"/>
      <c r="I180" s="33"/>
      <c r="J180" s="33"/>
      <c r="K180" s="33"/>
    </row>
    <row r="181" spans="1:11" ht="15" thickBot="1">
      <c r="A181" s="101"/>
      <c r="B181" s="461"/>
      <c r="C181" s="461"/>
      <c r="D181" s="168"/>
      <c r="E181" s="169"/>
      <c r="F181" s="101"/>
      <c r="G181" s="101"/>
      <c r="H181" s="33"/>
      <c r="I181" s="33"/>
      <c r="J181" s="33"/>
      <c r="K181" s="33"/>
    </row>
    <row r="182" spans="1:11" ht="14.25">
      <c r="A182" s="101"/>
      <c r="B182" s="129"/>
      <c r="C182" s="130"/>
      <c r="D182" s="170"/>
      <c r="E182" s="171"/>
      <c r="F182" s="101"/>
      <c r="G182" s="101"/>
      <c r="H182" s="33"/>
      <c r="I182" s="33"/>
      <c r="J182" s="33"/>
      <c r="K182" s="33"/>
    </row>
    <row r="183" spans="1:11" ht="14.25" customHeight="1">
      <c r="A183" s="101"/>
      <c r="B183" s="445">
        <f>B174+1</f>
        <v>41872</v>
      </c>
      <c r="C183" s="446" t="str">
        <f>CHOOSE(WEEKDAY(B183,2),"星期一","星期二","星期三","星期四","星期五","星期六","星期日")</f>
        <v>星期四</v>
      </c>
      <c r="D183" s="152"/>
      <c r="E183" s="153"/>
      <c r="F183" s="101"/>
      <c r="G183" s="101"/>
      <c r="H183" s="33"/>
      <c r="I183" s="33"/>
      <c r="J183" s="33"/>
      <c r="K183" s="33"/>
    </row>
    <row r="184" spans="1:11" ht="14.25" customHeight="1">
      <c r="A184" s="101"/>
      <c r="B184" s="458"/>
      <c r="C184" s="447"/>
      <c r="D184" s="154"/>
      <c r="E184" s="155"/>
      <c r="F184" s="101"/>
      <c r="G184" s="101"/>
      <c r="H184" s="33"/>
      <c r="I184" s="33"/>
      <c r="J184" s="33"/>
      <c r="K184" s="33"/>
    </row>
    <row r="185" spans="1:11" ht="14.25">
      <c r="A185" s="101"/>
      <c r="B185" s="448"/>
      <c r="C185" s="448"/>
      <c r="D185" s="156"/>
      <c r="E185" s="157"/>
      <c r="F185" s="101"/>
      <c r="G185" s="101"/>
      <c r="H185" s="33"/>
      <c r="I185" s="33"/>
      <c r="J185" s="33"/>
      <c r="K185" s="33"/>
    </row>
    <row r="186" spans="1:11" ht="14.25">
      <c r="A186" s="101"/>
      <c r="B186" s="448"/>
      <c r="C186" s="448"/>
      <c r="D186" s="156"/>
      <c r="E186" s="155"/>
      <c r="F186" s="101"/>
      <c r="G186" s="101"/>
      <c r="H186" s="33"/>
      <c r="I186" s="33"/>
      <c r="J186" s="33"/>
      <c r="K186" s="33"/>
    </row>
    <row r="187" spans="1:11" ht="14.25">
      <c r="A187" s="101"/>
      <c r="B187" s="448"/>
      <c r="C187" s="448"/>
      <c r="D187" s="156"/>
      <c r="E187" s="155"/>
      <c r="F187" s="101"/>
      <c r="G187" s="101"/>
      <c r="H187" s="33"/>
      <c r="I187" s="33"/>
      <c r="J187" s="33"/>
      <c r="K187" s="33"/>
    </row>
    <row r="188" spans="1:11" ht="14.25">
      <c r="A188" s="101"/>
      <c r="B188" s="448"/>
      <c r="C188" s="448"/>
      <c r="D188" s="156"/>
      <c r="E188" s="155"/>
      <c r="F188" s="101"/>
      <c r="G188" s="101"/>
      <c r="H188" s="33"/>
      <c r="I188" s="33"/>
      <c r="J188" s="33"/>
      <c r="K188" s="33"/>
    </row>
    <row r="189" spans="1:11" ht="14.25">
      <c r="A189" s="101"/>
      <c r="B189" s="448"/>
      <c r="C189" s="448"/>
      <c r="D189" s="156"/>
      <c r="E189" s="155"/>
      <c r="F189" s="101"/>
      <c r="G189" s="101"/>
      <c r="H189" s="33"/>
      <c r="I189" s="33"/>
      <c r="J189" s="33"/>
      <c r="K189" s="33"/>
    </row>
    <row r="190" spans="1:11" ht="15" thickBot="1">
      <c r="A190" s="101"/>
      <c r="B190" s="459"/>
      <c r="C190" s="459"/>
      <c r="D190" s="158"/>
      <c r="E190" s="159"/>
      <c r="F190" s="101"/>
      <c r="G190" s="101"/>
      <c r="H190" s="33"/>
      <c r="I190" s="33"/>
      <c r="J190" s="33"/>
      <c r="K190" s="33"/>
    </row>
    <row r="191" spans="1:11" ht="14.25">
      <c r="A191" s="101"/>
      <c r="B191" s="118"/>
      <c r="C191" s="119"/>
      <c r="D191" s="160"/>
      <c r="E191" s="161"/>
      <c r="F191" s="101"/>
      <c r="G191" s="101"/>
      <c r="H191" s="33"/>
      <c r="I191" s="33"/>
      <c r="J191" s="33"/>
      <c r="K191" s="33"/>
    </row>
    <row r="192" spans="1:11" ht="14.25" customHeight="1">
      <c r="A192" s="101"/>
      <c r="B192" s="425">
        <f>B183+1</f>
        <v>41873</v>
      </c>
      <c r="C192" s="426" t="str">
        <f>CHOOSE(WEEKDAY(B192,2),"星期一","星期二","星期三","星期四","星期五","星期六","星期日")</f>
        <v>星期五</v>
      </c>
      <c r="D192" s="162"/>
      <c r="E192" s="163"/>
      <c r="F192" s="101"/>
      <c r="G192" s="101"/>
      <c r="H192" s="33"/>
      <c r="I192" s="33"/>
      <c r="J192" s="33"/>
      <c r="K192" s="33"/>
    </row>
    <row r="193" spans="1:11" ht="14.25" customHeight="1">
      <c r="A193" s="101"/>
      <c r="B193" s="460"/>
      <c r="C193" s="427"/>
      <c r="D193" s="164"/>
      <c r="E193" s="165"/>
      <c r="F193" s="101"/>
      <c r="G193" s="101"/>
      <c r="H193" s="33"/>
      <c r="I193" s="33"/>
      <c r="J193" s="33"/>
      <c r="K193" s="33"/>
    </row>
    <row r="194" spans="1:11" ht="14.25">
      <c r="A194" s="101"/>
      <c r="B194" s="422"/>
      <c r="C194" s="422"/>
      <c r="D194" s="166"/>
      <c r="E194" s="167"/>
      <c r="F194" s="101"/>
      <c r="G194" s="101"/>
      <c r="H194" s="33"/>
      <c r="I194" s="33"/>
      <c r="J194" s="33"/>
      <c r="K194" s="33"/>
    </row>
    <row r="195" spans="1:11" ht="14.25">
      <c r="A195" s="101"/>
      <c r="B195" s="422"/>
      <c r="C195" s="422"/>
      <c r="D195" s="166"/>
      <c r="E195" s="165"/>
      <c r="F195" s="101"/>
      <c r="G195" s="101"/>
      <c r="H195" s="33"/>
      <c r="I195" s="33"/>
      <c r="J195" s="33"/>
      <c r="K195" s="33"/>
    </row>
    <row r="196" spans="1:11" ht="14.25">
      <c r="A196" s="101"/>
      <c r="B196" s="422"/>
      <c r="C196" s="422"/>
      <c r="D196" s="166"/>
      <c r="E196" s="165"/>
      <c r="F196" s="101"/>
      <c r="G196" s="101"/>
      <c r="H196" s="33"/>
      <c r="I196" s="33"/>
      <c r="J196" s="33"/>
      <c r="K196" s="33"/>
    </row>
    <row r="197" spans="1:11" ht="14.25">
      <c r="A197" s="101"/>
      <c r="B197" s="422"/>
      <c r="C197" s="422"/>
      <c r="D197" s="166"/>
      <c r="E197" s="165"/>
      <c r="F197" s="101"/>
      <c r="G197" s="101"/>
      <c r="H197" s="33"/>
      <c r="I197" s="33"/>
      <c r="J197" s="33"/>
      <c r="K197" s="33"/>
    </row>
    <row r="198" spans="1:11" ht="14.25">
      <c r="A198" s="101"/>
      <c r="B198" s="422"/>
      <c r="C198" s="422"/>
      <c r="D198" s="166"/>
      <c r="E198" s="165"/>
      <c r="F198" s="101"/>
      <c r="G198" s="101"/>
      <c r="H198" s="33"/>
      <c r="I198" s="33"/>
      <c r="J198" s="33"/>
      <c r="K198" s="33"/>
    </row>
    <row r="199" spans="1:11" ht="15" thickBot="1">
      <c r="A199" s="101"/>
      <c r="B199" s="461"/>
      <c r="C199" s="461"/>
      <c r="D199" s="168"/>
      <c r="E199" s="169"/>
      <c r="F199" s="101"/>
      <c r="G199" s="101"/>
      <c r="H199" s="33"/>
      <c r="I199" s="33"/>
      <c r="J199" s="33"/>
      <c r="K199" s="33"/>
    </row>
    <row r="200" spans="1:11" ht="14.25">
      <c r="A200" s="101"/>
      <c r="B200" s="129"/>
      <c r="C200" s="130"/>
      <c r="D200" s="170"/>
      <c r="E200" s="171"/>
      <c r="F200" s="101"/>
      <c r="G200" s="101"/>
      <c r="H200" s="33"/>
      <c r="I200" s="33"/>
      <c r="J200" s="33"/>
      <c r="K200" s="33"/>
    </row>
    <row r="201" spans="1:11" ht="14.25" customHeight="1">
      <c r="A201" s="101"/>
      <c r="B201" s="445">
        <f>B192+1</f>
        <v>41874</v>
      </c>
      <c r="C201" s="446" t="str">
        <f>CHOOSE(WEEKDAY(B201,2),"星期一","星期二","星期三","星期四","星期五","星期六","星期日")</f>
        <v>星期六</v>
      </c>
      <c r="D201" s="152"/>
      <c r="E201" s="153"/>
      <c r="F201" s="101"/>
      <c r="G201" s="101"/>
      <c r="H201" s="33"/>
      <c r="I201" s="33"/>
      <c r="J201" s="33"/>
      <c r="K201" s="33"/>
    </row>
    <row r="202" spans="1:11" ht="14.25" customHeight="1">
      <c r="A202" s="101"/>
      <c r="B202" s="458"/>
      <c r="C202" s="447"/>
      <c r="D202" s="154"/>
      <c r="E202" s="155"/>
      <c r="F202" s="101"/>
      <c r="G202" s="101"/>
      <c r="H202" s="33"/>
      <c r="I202" s="33"/>
      <c r="J202" s="33"/>
      <c r="K202" s="33"/>
    </row>
    <row r="203" spans="1:11" ht="14.25">
      <c r="A203" s="101"/>
      <c r="B203" s="448"/>
      <c r="C203" s="448"/>
      <c r="D203" s="156"/>
      <c r="E203" s="157"/>
      <c r="F203" s="101"/>
      <c r="G203" s="101"/>
      <c r="H203" s="33"/>
      <c r="I203" s="33"/>
      <c r="J203" s="33"/>
      <c r="K203" s="33"/>
    </row>
    <row r="204" spans="1:11" ht="14.25">
      <c r="A204" s="101"/>
      <c r="B204" s="448"/>
      <c r="C204" s="448"/>
      <c r="D204" s="156"/>
      <c r="E204" s="155"/>
      <c r="F204" s="101"/>
      <c r="G204" s="101"/>
      <c r="H204" s="33"/>
      <c r="I204" s="33"/>
      <c r="J204" s="33"/>
      <c r="K204" s="33"/>
    </row>
    <row r="205" spans="1:11" ht="14.25">
      <c r="A205" s="101"/>
      <c r="B205" s="448"/>
      <c r="C205" s="448"/>
      <c r="D205" s="156"/>
      <c r="E205" s="155"/>
      <c r="F205" s="101"/>
      <c r="G205" s="101"/>
      <c r="H205" s="33"/>
      <c r="I205" s="33"/>
      <c r="J205" s="33"/>
      <c r="K205" s="33"/>
    </row>
    <row r="206" spans="1:11" ht="14.25">
      <c r="A206" s="101"/>
      <c r="B206" s="448"/>
      <c r="C206" s="448"/>
      <c r="D206" s="156"/>
      <c r="E206" s="155"/>
      <c r="F206" s="101"/>
      <c r="G206" s="101"/>
      <c r="H206" s="33"/>
      <c r="I206" s="33"/>
      <c r="J206" s="33"/>
      <c r="K206" s="33"/>
    </row>
    <row r="207" spans="1:11" ht="14.25">
      <c r="A207" s="101"/>
      <c r="B207" s="448"/>
      <c r="C207" s="448"/>
      <c r="D207" s="156"/>
      <c r="E207" s="155"/>
      <c r="F207" s="101"/>
      <c r="G207" s="101"/>
      <c r="H207" s="33"/>
      <c r="I207" s="33"/>
      <c r="J207" s="33"/>
      <c r="K207" s="33"/>
    </row>
    <row r="208" spans="1:11" ht="15" thickBot="1">
      <c r="A208" s="101"/>
      <c r="B208" s="459"/>
      <c r="C208" s="459"/>
      <c r="D208" s="158"/>
      <c r="E208" s="159"/>
      <c r="F208" s="101"/>
      <c r="G208" s="101"/>
      <c r="H208" s="33"/>
      <c r="I208" s="33"/>
      <c r="J208" s="33"/>
      <c r="K208" s="33"/>
    </row>
    <row r="209" spans="1:11" ht="14.25">
      <c r="A209" s="101"/>
      <c r="B209" s="118"/>
      <c r="C209" s="119"/>
      <c r="D209" s="160"/>
      <c r="E209" s="161"/>
      <c r="F209" s="101"/>
      <c r="G209" s="101"/>
      <c r="H209" s="33"/>
      <c r="I209" s="33"/>
      <c r="J209" s="33"/>
      <c r="K209" s="33"/>
    </row>
    <row r="210" spans="1:11" ht="14.25" customHeight="1">
      <c r="A210" s="101"/>
      <c r="B210" s="425">
        <f>B201+1</f>
        <v>41875</v>
      </c>
      <c r="C210" s="426" t="str">
        <f>CHOOSE(WEEKDAY(B210,2),"星期一","星期二","星期三","星期四","星期五","星期六","星期日")</f>
        <v>星期日</v>
      </c>
      <c r="D210" s="162"/>
      <c r="E210" s="163"/>
      <c r="F210" s="101"/>
      <c r="G210" s="101"/>
      <c r="H210" s="33"/>
      <c r="I210" s="33"/>
      <c r="J210" s="33"/>
      <c r="K210" s="33"/>
    </row>
    <row r="211" spans="1:11" ht="14.25" customHeight="1">
      <c r="A211" s="101"/>
      <c r="B211" s="460"/>
      <c r="C211" s="427"/>
      <c r="D211" s="164"/>
      <c r="E211" s="165"/>
      <c r="F211" s="101"/>
      <c r="G211" s="101"/>
      <c r="H211" s="33"/>
      <c r="I211" s="33"/>
      <c r="J211" s="33"/>
      <c r="K211" s="33"/>
    </row>
    <row r="212" spans="1:11" ht="14.25">
      <c r="A212" s="101"/>
      <c r="B212" s="422"/>
      <c r="C212" s="422"/>
      <c r="D212" s="166"/>
      <c r="E212" s="167"/>
      <c r="F212" s="101"/>
      <c r="G212" s="101"/>
      <c r="H212" s="33"/>
      <c r="I212" s="33"/>
      <c r="J212" s="33"/>
      <c r="K212" s="33"/>
    </row>
    <row r="213" spans="1:11" ht="14.25">
      <c r="A213" s="101"/>
      <c r="B213" s="422"/>
      <c r="C213" s="422"/>
      <c r="D213" s="166"/>
      <c r="E213" s="165"/>
      <c r="F213" s="101"/>
      <c r="G213" s="101"/>
      <c r="H213" s="33"/>
      <c r="I213" s="33"/>
      <c r="J213" s="33"/>
      <c r="K213" s="33"/>
    </row>
    <row r="214" spans="1:11" ht="14.25">
      <c r="A214" s="101"/>
      <c r="B214" s="422"/>
      <c r="C214" s="422"/>
      <c r="D214" s="166"/>
      <c r="E214" s="165"/>
      <c r="F214" s="101"/>
      <c r="G214" s="101"/>
      <c r="H214" s="33"/>
      <c r="I214" s="33"/>
      <c r="J214" s="33"/>
      <c r="K214" s="33"/>
    </row>
    <row r="215" spans="1:11" ht="14.25">
      <c r="A215" s="101"/>
      <c r="B215" s="422"/>
      <c r="C215" s="422"/>
      <c r="D215" s="166"/>
      <c r="E215" s="165"/>
      <c r="F215" s="101"/>
      <c r="G215" s="101"/>
      <c r="H215" s="33"/>
      <c r="I215" s="33"/>
      <c r="J215" s="33"/>
      <c r="K215" s="33"/>
    </row>
    <row r="216" spans="1:11" ht="14.25">
      <c r="A216" s="101"/>
      <c r="B216" s="422"/>
      <c r="C216" s="422"/>
      <c r="D216" s="166"/>
      <c r="E216" s="165"/>
      <c r="F216" s="101"/>
      <c r="G216" s="101"/>
      <c r="H216" s="33"/>
      <c r="I216" s="33"/>
      <c r="J216" s="33"/>
      <c r="K216" s="33"/>
    </row>
    <row r="217" spans="1:11" ht="15" thickBot="1">
      <c r="A217" s="101"/>
      <c r="B217" s="461"/>
      <c r="C217" s="461"/>
      <c r="D217" s="168"/>
      <c r="E217" s="169"/>
      <c r="F217" s="101"/>
      <c r="G217" s="101"/>
      <c r="H217" s="33"/>
      <c r="I217" s="33"/>
      <c r="J217" s="33"/>
      <c r="K217" s="33"/>
    </row>
    <row r="218" spans="1:11" ht="14.25">
      <c r="A218" s="101"/>
      <c r="B218" s="129"/>
      <c r="C218" s="130"/>
      <c r="D218" s="170"/>
      <c r="E218" s="171"/>
      <c r="F218" s="101"/>
      <c r="G218" s="101"/>
      <c r="H218" s="33"/>
      <c r="I218" s="33"/>
      <c r="J218" s="33"/>
      <c r="K218" s="33"/>
    </row>
    <row r="219" spans="1:11" ht="14.25" customHeight="1">
      <c r="A219" s="101"/>
      <c r="B219" s="445">
        <f>B210+1</f>
        <v>41876</v>
      </c>
      <c r="C219" s="446" t="str">
        <f>CHOOSE(WEEKDAY(B219,2),"星期一","星期二","星期三","星期四","星期五","星期六","星期日")</f>
        <v>星期一</v>
      </c>
      <c r="D219" s="152"/>
      <c r="E219" s="153"/>
      <c r="F219" s="101"/>
      <c r="G219" s="101"/>
      <c r="H219" s="33"/>
      <c r="I219" s="33"/>
      <c r="J219" s="33"/>
      <c r="K219" s="33"/>
    </row>
    <row r="220" spans="1:11" ht="14.25" customHeight="1">
      <c r="A220" s="101"/>
      <c r="B220" s="458"/>
      <c r="C220" s="447"/>
      <c r="D220" s="154"/>
      <c r="E220" s="155"/>
      <c r="F220" s="101"/>
      <c r="G220" s="101"/>
      <c r="H220" s="33"/>
      <c r="I220" s="33"/>
      <c r="J220" s="33"/>
      <c r="K220" s="33"/>
    </row>
    <row r="221" spans="1:11" ht="14.25">
      <c r="A221" s="101"/>
      <c r="B221" s="448"/>
      <c r="C221" s="448"/>
      <c r="D221" s="156"/>
      <c r="E221" s="157"/>
      <c r="F221" s="101"/>
      <c r="G221" s="101"/>
      <c r="H221" s="33"/>
      <c r="I221" s="33"/>
      <c r="J221" s="33"/>
      <c r="K221" s="33"/>
    </row>
    <row r="222" spans="1:11" ht="14.25">
      <c r="A222" s="101"/>
      <c r="B222" s="448"/>
      <c r="C222" s="448"/>
      <c r="D222" s="156"/>
      <c r="E222" s="155"/>
      <c r="F222" s="101"/>
      <c r="G222" s="101"/>
      <c r="H222" s="33"/>
      <c r="I222" s="33"/>
      <c r="J222" s="33"/>
      <c r="K222" s="33"/>
    </row>
    <row r="223" spans="1:11" ht="14.25">
      <c r="A223" s="101"/>
      <c r="B223" s="448"/>
      <c r="C223" s="448"/>
      <c r="D223" s="156"/>
      <c r="E223" s="155"/>
      <c r="F223" s="101"/>
      <c r="G223" s="101"/>
      <c r="H223" s="33"/>
      <c r="I223" s="33"/>
      <c r="J223" s="33"/>
      <c r="K223" s="33"/>
    </row>
    <row r="224" spans="1:11" ht="14.25">
      <c r="A224" s="101"/>
      <c r="B224" s="448"/>
      <c r="C224" s="448"/>
      <c r="D224" s="156"/>
      <c r="E224" s="155"/>
      <c r="F224" s="101"/>
      <c r="G224" s="101"/>
      <c r="H224" s="33"/>
      <c r="I224" s="33"/>
      <c r="J224" s="33"/>
      <c r="K224" s="33"/>
    </row>
    <row r="225" spans="1:11" ht="14.25">
      <c r="A225" s="101"/>
      <c r="B225" s="448"/>
      <c r="C225" s="448"/>
      <c r="D225" s="156"/>
      <c r="E225" s="155"/>
      <c r="F225" s="101"/>
      <c r="G225" s="101"/>
      <c r="H225" s="33"/>
      <c r="I225" s="33"/>
      <c r="J225" s="33"/>
      <c r="K225" s="33"/>
    </row>
    <row r="226" spans="1:11" ht="15" thickBot="1">
      <c r="A226" s="101"/>
      <c r="B226" s="459"/>
      <c r="C226" s="459"/>
      <c r="D226" s="158"/>
      <c r="E226" s="159"/>
      <c r="F226" s="101"/>
      <c r="G226" s="101"/>
      <c r="H226" s="33"/>
      <c r="I226" s="33"/>
      <c r="J226" s="33"/>
      <c r="K226" s="33"/>
    </row>
    <row r="227" spans="1:11" ht="14.25">
      <c r="A227" s="101"/>
      <c r="B227" s="118"/>
      <c r="C227" s="119"/>
      <c r="D227" s="160"/>
      <c r="E227" s="161"/>
      <c r="F227" s="101"/>
      <c r="G227" s="101"/>
      <c r="H227" s="33"/>
      <c r="I227" s="33"/>
      <c r="J227" s="33"/>
      <c r="K227" s="33"/>
    </row>
    <row r="228" spans="1:11" ht="14.25" customHeight="1">
      <c r="A228" s="101"/>
      <c r="B228" s="425">
        <f>B219+1</f>
        <v>41877</v>
      </c>
      <c r="C228" s="426" t="str">
        <f>CHOOSE(WEEKDAY(B228,2),"星期一","星期二","星期三","星期四","星期五","星期六","星期日")</f>
        <v>星期二</v>
      </c>
      <c r="D228" s="162"/>
      <c r="E228" s="163"/>
      <c r="F228" s="101"/>
      <c r="G228" s="101"/>
      <c r="H228" s="33"/>
      <c r="I228" s="33"/>
      <c r="J228" s="33"/>
      <c r="K228" s="33"/>
    </row>
    <row r="229" spans="1:11" ht="14.25" customHeight="1">
      <c r="A229" s="101"/>
      <c r="B229" s="460"/>
      <c r="C229" s="427"/>
      <c r="D229" s="164"/>
      <c r="E229" s="165"/>
      <c r="F229" s="101"/>
      <c r="G229" s="101"/>
      <c r="H229" s="33"/>
      <c r="I229" s="33"/>
      <c r="J229" s="33"/>
      <c r="K229" s="33"/>
    </row>
    <row r="230" spans="1:11" ht="14.25">
      <c r="A230" s="101"/>
      <c r="B230" s="422"/>
      <c r="C230" s="422"/>
      <c r="D230" s="166"/>
      <c r="E230" s="167"/>
      <c r="F230" s="101"/>
      <c r="G230" s="101"/>
      <c r="H230" s="33"/>
      <c r="I230" s="33"/>
      <c r="J230" s="33"/>
      <c r="K230" s="33"/>
    </row>
    <row r="231" spans="1:11" ht="14.25">
      <c r="A231" s="101"/>
      <c r="B231" s="422"/>
      <c r="C231" s="422"/>
      <c r="D231" s="166"/>
      <c r="E231" s="165"/>
      <c r="F231" s="101"/>
      <c r="G231" s="101"/>
      <c r="H231" s="33"/>
      <c r="I231" s="33"/>
      <c r="J231" s="33"/>
      <c r="K231" s="33"/>
    </row>
    <row r="232" spans="1:11" ht="14.25">
      <c r="A232" s="101"/>
      <c r="B232" s="422"/>
      <c r="C232" s="422"/>
      <c r="D232" s="166"/>
      <c r="E232" s="165"/>
      <c r="F232" s="101"/>
      <c r="G232" s="101"/>
      <c r="H232" s="33"/>
      <c r="I232" s="33"/>
      <c r="J232" s="33"/>
      <c r="K232" s="33"/>
    </row>
    <row r="233" spans="1:11" ht="14.25">
      <c r="A233" s="101"/>
      <c r="B233" s="422"/>
      <c r="C233" s="422"/>
      <c r="D233" s="166"/>
      <c r="E233" s="165"/>
      <c r="F233" s="101"/>
      <c r="G233" s="101"/>
      <c r="H233" s="33"/>
      <c r="I233" s="33"/>
      <c r="J233" s="33"/>
      <c r="K233" s="33"/>
    </row>
    <row r="234" spans="1:11" ht="14.25">
      <c r="A234" s="101"/>
      <c r="B234" s="422"/>
      <c r="C234" s="422"/>
      <c r="D234" s="166"/>
      <c r="E234" s="165"/>
      <c r="F234" s="101"/>
      <c r="G234" s="101"/>
      <c r="H234" s="33"/>
      <c r="I234" s="33"/>
      <c r="J234" s="33"/>
      <c r="K234" s="33"/>
    </row>
    <row r="235" spans="1:11" ht="15" thickBot="1">
      <c r="A235" s="101"/>
      <c r="B235" s="461"/>
      <c r="C235" s="461"/>
      <c r="D235" s="168"/>
      <c r="E235" s="169"/>
      <c r="F235" s="101"/>
      <c r="G235" s="101"/>
      <c r="H235" s="33"/>
      <c r="I235" s="33"/>
      <c r="J235" s="33"/>
      <c r="K235" s="33"/>
    </row>
    <row r="236" spans="1:11" ht="14.25">
      <c r="A236" s="101"/>
      <c r="B236" s="129"/>
      <c r="C236" s="130"/>
      <c r="D236" s="170"/>
      <c r="E236" s="171"/>
      <c r="F236" s="101"/>
      <c r="G236" s="101"/>
      <c r="H236" s="33"/>
      <c r="I236" s="33"/>
      <c r="J236" s="33"/>
      <c r="K236" s="33"/>
    </row>
    <row r="237" spans="1:11" ht="14.25" customHeight="1">
      <c r="A237" s="101"/>
      <c r="B237" s="445">
        <f>B228+1</f>
        <v>41878</v>
      </c>
      <c r="C237" s="446" t="str">
        <f>CHOOSE(WEEKDAY(B237,2),"星期一","星期二","星期三","星期四","星期五","星期六","星期日")</f>
        <v>星期三</v>
      </c>
      <c r="D237" s="152"/>
      <c r="E237" s="153"/>
      <c r="F237" s="101"/>
      <c r="G237" s="101"/>
      <c r="H237" s="33"/>
      <c r="I237" s="33"/>
      <c r="J237" s="33"/>
      <c r="K237" s="33"/>
    </row>
    <row r="238" spans="1:11" ht="14.25" customHeight="1">
      <c r="A238" s="101"/>
      <c r="B238" s="458"/>
      <c r="C238" s="447"/>
      <c r="D238" s="154"/>
      <c r="E238" s="155"/>
      <c r="F238" s="101"/>
      <c r="G238" s="101"/>
      <c r="H238" s="33"/>
      <c r="I238" s="33"/>
      <c r="J238" s="33"/>
      <c r="K238" s="33"/>
    </row>
    <row r="239" spans="1:11" ht="14.25">
      <c r="A239" s="101"/>
      <c r="B239" s="448"/>
      <c r="C239" s="448"/>
      <c r="D239" s="156"/>
      <c r="E239" s="157"/>
      <c r="F239" s="101"/>
      <c r="G239" s="101"/>
      <c r="H239" s="33"/>
      <c r="I239" s="33"/>
      <c r="J239" s="33"/>
      <c r="K239" s="33"/>
    </row>
    <row r="240" spans="1:11" ht="14.25">
      <c r="A240" s="101"/>
      <c r="B240" s="448"/>
      <c r="C240" s="448"/>
      <c r="D240" s="156"/>
      <c r="E240" s="155"/>
      <c r="F240" s="101"/>
      <c r="G240" s="101"/>
      <c r="H240" s="33"/>
      <c r="I240" s="33"/>
      <c r="J240" s="33"/>
      <c r="K240" s="33"/>
    </row>
    <row r="241" spans="1:11" ht="14.25">
      <c r="A241" s="101"/>
      <c r="B241" s="448"/>
      <c r="C241" s="448"/>
      <c r="D241" s="156"/>
      <c r="E241" s="155"/>
      <c r="F241" s="101"/>
      <c r="G241" s="101"/>
      <c r="H241" s="33"/>
      <c r="I241" s="33"/>
      <c r="J241" s="33"/>
      <c r="K241" s="33"/>
    </row>
    <row r="242" spans="1:11" ht="14.25">
      <c r="A242" s="101"/>
      <c r="B242" s="448"/>
      <c r="C242" s="448"/>
      <c r="D242" s="156"/>
      <c r="E242" s="155"/>
      <c r="F242" s="101"/>
      <c r="G242" s="101"/>
      <c r="H242" s="33"/>
      <c r="I242" s="33"/>
      <c r="J242" s="33"/>
      <c r="K242" s="33"/>
    </row>
    <row r="243" spans="1:11" ht="14.25">
      <c r="A243" s="101"/>
      <c r="B243" s="448"/>
      <c r="C243" s="448"/>
      <c r="D243" s="156"/>
      <c r="E243" s="155"/>
      <c r="F243" s="101"/>
      <c r="G243" s="101"/>
      <c r="H243" s="33"/>
      <c r="I243" s="33"/>
      <c r="J243" s="33"/>
      <c r="K243" s="33"/>
    </row>
    <row r="244" spans="1:11" ht="15" thickBot="1">
      <c r="A244" s="101"/>
      <c r="B244" s="459"/>
      <c r="C244" s="459"/>
      <c r="D244" s="158"/>
      <c r="E244" s="159"/>
      <c r="F244" s="101"/>
      <c r="G244" s="101"/>
      <c r="H244" s="33"/>
      <c r="I244" s="33"/>
      <c r="J244" s="33"/>
      <c r="K244" s="33"/>
    </row>
    <row r="245" spans="1:11" ht="14.25">
      <c r="A245" s="101"/>
      <c r="B245" s="118"/>
      <c r="C245" s="119"/>
      <c r="D245" s="160"/>
      <c r="E245" s="161"/>
      <c r="F245" s="101"/>
      <c r="G245" s="101"/>
      <c r="H245" s="33"/>
      <c r="I245" s="33"/>
      <c r="J245" s="33"/>
      <c r="K245" s="33"/>
    </row>
    <row r="246" spans="1:11" ht="14.25" customHeight="1">
      <c r="A246" s="101"/>
      <c r="B246" s="425">
        <f>B237+1</f>
        <v>41879</v>
      </c>
      <c r="C246" s="426" t="str">
        <f>CHOOSE(WEEKDAY(B246,2),"星期一","星期二","星期三","星期四","星期五","星期六","星期日")</f>
        <v>星期四</v>
      </c>
      <c r="D246" s="162"/>
      <c r="E246" s="163"/>
      <c r="F246" s="101"/>
      <c r="G246" s="101"/>
      <c r="H246" s="33"/>
      <c r="I246" s="33"/>
      <c r="J246" s="33"/>
      <c r="K246" s="33"/>
    </row>
    <row r="247" spans="1:11" ht="14.25" customHeight="1">
      <c r="A247" s="101"/>
      <c r="B247" s="460"/>
      <c r="C247" s="427"/>
      <c r="D247" s="164"/>
      <c r="E247" s="165"/>
      <c r="F247" s="101"/>
      <c r="G247" s="101"/>
      <c r="H247" s="33"/>
      <c r="I247" s="33"/>
      <c r="J247" s="33"/>
      <c r="K247" s="33"/>
    </row>
    <row r="248" spans="1:11" ht="14.25">
      <c r="A248" s="101"/>
      <c r="B248" s="450"/>
      <c r="C248" s="450"/>
      <c r="D248" s="166"/>
      <c r="E248" s="167"/>
      <c r="F248" s="101"/>
      <c r="G248" s="101"/>
      <c r="H248" s="33"/>
      <c r="I248" s="33"/>
      <c r="J248" s="33"/>
      <c r="K248" s="33"/>
    </row>
    <row r="249" spans="1:11" ht="14.25">
      <c r="A249" s="101"/>
      <c r="B249" s="450"/>
      <c r="C249" s="450"/>
      <c r="D249" s="166"/>
      <c r="E249" s="165"/>
      <c r="F249" s="101"/>
      <c r="G249" s="101"/>
      <c r="H249" s="33"/>
      <c r="I249" s="33"/>
      <c r="J249" s="33"/>
      <c r="K249" s="33"/>
    </row>
    <row r="250" spans="1:11" ht="14.25">
      <c r="A250" s="101"/>
      <c r="B250" s="450"/>
      <c r="C250" s="450"/>
      <c r="D250" s="166"/>
      <c r="E250" s="165"/>
      <c r="F250" s="101"/>
      <c r="G250" s="101"/>
      <c r="H250" s="33"/>
      <c r="I250" s="33"/>
      <c r="J250" s="33"/>
      <c r="K250" s="33"/>
    </row>
    <row r="251" spans="1:11" ht="14.25">
      <c r="A251" s="101"/>
      <c r="B251" s="450"/>
      <c r="C251" s="450"/>
      <c r="D251" s="166"/>
      <c r="E251" s="165"/>
      <c r="F251" s="101"/>
      <c r="G251" s="101"/>
      <c r="H251" s="33"/>
      <c r="I251" s="33"/>
      <c r="J251" s="33"/>
      <c r="K251" s="33"/>
    </row>
    <row r="252" spans="1:11" ht="14.25">
      <c r="A252" s="101"/>
      <c r="B252" s="450"/>
      <c r="C252" s="450"/>
      <c r="D252" s="166"/>
      <c r="E252" s="165"/>
      <c r="F252" s="101"/>
      <c r="G252" s="101"/>
      <c r="H252" s="33"/>
      <c r="I252" s="33"/>
      <c r="J252" s="33"/>
      <c r="K252" s="33"/>
    </row>
    <row r="253" spans="1:11" ht="15" thickBot="1">
      <c r="A253" s="101"/>
      <c r="B253" s="462"/>
      <c r="C253" s="462"/>
      <c r="D253" s="168"/>
      <c r="E253" s="169"/>
      <c r="F253" s="101"/>
      <c r="G253" s="101"/>
      <c r="H253" s="33"/>
      <c r="I253" s="33"/>
      <c r="J253" s="33"/>
      <c r="K253" s="33"/>
    </row>
    <row r="254" spans="1:11" ht="14.25">
      <c r="A254" s="101"/>
      <c r="B254" s="170"/>
      <c r="C254" s="176"/>
      <c r="D254" s="170"/>
      <c r="E254" s="171"/>
      <c r="F254" s="101"/>
      <c r="G254" s="101"/>
      <c r="H254" s="33"/>
      <c r="I254" s="33"/>
      <c r="J254" s="33"/>
      <c r="K254" s="33"/>
    </row>
    <row r="255" spans="1:11" ht="14.25" customHeight="1">
      <c r="A255" s="101"/>
      <c r="B255" s="454">
        <f>B246+1</f>
        <v>41880</v>
      </c>
      <c r="C255" s="446" t="str">
        <f>CHOOSE(WEEKDAY(B255,2),"星期一","星期二","星期三","星期四","星期五","星期六","星期日")</f>
        <v>星期五</v>
      </c>
      <c r="D255" s="152"/>
      <c r="E255" s="153"/>
      <c r="F255" s="101"/>
      <c r="G255" s="101"/>
      <c r="H255" s="33"/>
      <c r="I255" s="33"/>
      <c r="J255" s="33"/>
      <c r="K255" s="33"/>
    </row>
    <row r="256" spans="1:11" ht="14.25" customHeight="1">
      <c r="A256" s="101"/>
      <c r="B256" s="463"/>
      <c r="C256" s="447"/>
      <c r="D256" s="154"/>
      <c r="E256" s="155"/>
      <c r="F256" s="101"/>
      <c r="G256" s="101"/>
      <c r="H256" s="33"/>
      <c r="I256" s="33"/>
      <c r="J256" s="33"/>
      <c r="K256" s="33"/>
    </row>
    <row r="257" spans="1:11" ht="14.25">
      <c r="A257" s="101"/>
      <c r="B257" s="451"/>
      <c r="C257" s="451"/>
      <c r="D257" s="156"/>
      <c r="E257" s="157"/>
      <c r="F257" s="101"/>
      <c r="G257" s="101"/>
      <c r="H257" s="33"/>
      <c r="I257" s="33"/>
      <c r="J257" s="33"/>
      <c r="K257" s="33"/>
    </row>
    <row r="258" spans="1:11" ht="14.25">
      <c r="A258" s="101"/>
      <c r="B258" s="451"/>
      <c r="C258" s="451"/>
      <c r="D258" s="156"/>
      <c r="E258" s="155"/>
      <c r="F258" s="101"/>
      <c r="G258" s="101"/>
      <c r="H258" s="33"/>
      <c r="I258" s="33"/>
      <c r="J258" s="33"/>
      <c r="K258" s="33"/>
    </row>
    <row r="259" spans="1:11" ht="14.25">
      <c r="A259" s="101"/>
      <c r="B259" s="451"/>
      <c r="C259" s="451"/>
      <c r="D259" s="156"/>
      <c r="E259" s="155"/>
      <c r="F259" s="101"/>
      <c r="G259" s="101"/>
      <c r="H259" s="33"/>
      <c r="I259" s="33"/>
      <c r="J259" s="33"/>
      <c r="K259" s="33"/>
    </row>
    <row r="260" spans="1:11" ht="14.25">
      <c r="A260" s="101"/>
      <c r="B260" s="451"/>
      <c r="C260" s="451"/>
      <c r="D260" s="156"/>
      <c r="E260" s="155"/>
      <c r="F260" s="101"/>
      <c r="G260" s="101"/>
      <c r="H260" s="33"/>
      <c r="I260" s="33"/>
      <c r="J260" s="33"/>
      <c r="K260" s="33"/>
    </row>
    <row r="261" spans="1:11" ht="14.25">
      <c r="A261" s="101"/>
      <c r="B261" s="451"/>
      <c r="C261" s="451"/>
      <c r="D261" s="156"/>
      <c r="E261" s="155"/>
      <c r="F261" s="101"/>
      <c r="G261" s="101"/>
      <c r="H261" s="33"/>
      <c r="I261" s="33"/>
      <c r="J261" s="33"/>
      <c r="K261" s="33"/>
    </row>
    <row r="262" spans="1:11" ht="15" thickBot="1">
      <c r="A262" s="101"/>
      <c r="B262" s="464"/>
      <c r="C262" s="464"/>
      <c r="D262" s="158"/>
      <c r="E262" s="159"/>
      <c r="F262" s="101"/>
      <c r="G262" s="101"/>
      <c r="H262" s="33"/>
      <c r="I262" s="33"/>
      <c r="J262" s="33"/>
      <c r="K262" s="33"/>
    </row>
    <row r="263" spans="1:11" ht="14.25">
      <c r="A263" s="101"/>
      <c r="B263" s="160"/>
      <c r="C263" s="222"/>
      <c r="D263" s="160"/>
      <c r="E263" s="161"/>
      <c r="F263" s="101"/>
      <c r="G263" s="101"/>
      <c r="H263" s="33"/>
      <c r="I263" s="33"/>
      <c r="J263" s="33"/>
      <c r="K263" s="33"/>
    </row>
    <row r="264" spans="1:11" ht="14.25" customHeight="1">
      <c r="A264" s="101"/>
      <c r="B264" s="455">
        <f>B255+1</f>
        <v>41881</v>
      </c>
      <c r="C264" s="426" t="str">
        <f>CHOOSE(WEEKDAY(B264,2),"星期一","星期二","星期三","星期四","星期五","星期六","星期日")</f>
        <v>星期六</v>
      </c>
      <c r="D264" s="162"/>
      <c r="E264" s="163"/>
      <c r="F264" s="101"/>
      <c r="G264" s="101"/>
      <c r="H264" s="33"/>
      <c r="I264" s="33"/>
      <c r="J264" s="33"/>
      <c r="K264" s="33"/>
    </row>
    <row r="265" spans="1:11" ht="14.25" customHeight="1">
      <c r="A265" s="101"/>
      <c r="B265" s="465"/>
      <c r="C265" s="427"/>
      <c r="D265" s="164"/>
      <c r="E265" s="165"/>
      <c r="F265" s="101"/>
      <c r="G265" s="101"/>
      <c r="H265" s="33"/>
      <c r="I265" s="33"/>
      <c r="J265" s="33"/>
      <c r="K265" s="33"/>
    </row>
    <row r="266" spans="1:11" ht="14.25">
      <c r="A266" s="101"/>
      <c r="B266" s="450"/>
      <c r="C266" s="450"/>
      <c r="D266" s="166"/>
      <c r="E266" s="167"/>
      <c r="F266" s="101"/>
      <c r="G266" s="101"/>
      <c r="H266" s="33"/>
      <c r="I266" s="33"/>
      <c r="J266" s="33"/>
      <c r="K266" s="33"/>
    </row>
    <row r="267" spans="1:11" ht="14.25">
      <c r="A267" s="101"/>
      <c r="B267" s="450"/>
      <c r="C267" s="450"/>
      <c r="D267" s="166"/>
      <c r="E267" s="165"/>
      <c r="F267" s="101"/>
      <c r="G267" s="101"/>
      <c r="H267" s="33"/>
      <c r="I267" s="33"/>
      <c r="J267" s="33"/>
      <c r="K267" s="33"/>
    </row>
    <row r="268" spans="1:11" ht="14.25">
      <c r="A268" s="101"/>
      <c r="B268" s="450"/>
      <c r="C268" s="450"/>
      <c r="D268" s="166"/>
      <c r="E268" s="165"/>
      <c r="F268" s="101"/>
      <c r="G268" s="101"/>
      <c r="H268" s="33"/>
      <c r="I268" s="33"/>
      <c r="J268" s="33"/>
      <c r="K268" s="33"/>
    </row>
    <row r="269" spans="1:11" ht="14.25">
      <c r="A269" s="101"/>
      <c r="B269" s="450"/>
      <c r="C269" s="450"/>
      <c r="D269" s="166"/>
      <c r="E269" s="165"/>
      <c r="F269" s="101"/>
      <c r="G269" s="101"/>
      <c r="H269" s="33"/>
      <c r="I269" s="33"/>
      <c r="J269" s="33"/>
      <c r="K269" s="33"/>
    </row>
    <row r="270" spans="1:11" ht="14.25">
      <c r="A270" s="101"/>
      <c r="B270" s="450"/>
      <c r="C270" s="450"/>
      <c r="D270" s="166"/>
      <c r="E270" s="165"/>
      <c r="F270" s="101"/>
      <c r="G270" s="101"/>
      <c r="H270" s="33"/>
      <c r="I270" s="33"/>
      <c r="J270" s="33"/>
      <c r="K270" s="33"/>
    </row>
    <row r="271" spans="1:11" ht="15" thickBot="1">
      <c r="A271" s="101"/>
      <c r="B271" s="462"/>
      <c r="C271" s="462"/>
      <c r="D271" s="168"/>
      <c r="E271" s="169"/>
      <c r="F271" s="101"/>
      <c r="G271" s="101"/>
      <c r="H271" s="33"/>
      <c r="I271" s="33"/>
      <c r="J271" s="33"/>
      <c r="K271" s="33"/>
    </row>
    <row r="272" spans="1:11" ht="14.25">
      <c r="A272" s="101"/>
      <c r="B272" s="170"/>
      <c r="C272" s="176"/>
      <c r="D272" s="170"/>
      <c r="E272" s="171"/>
      <c r="F272" s="101"/>
      <c r="G272" s="101"/>
      <c r="H272" s="33"/>
      <c r="I272" s="33"/>
      <c r="J272" s="33"/>
      <c r="K272" s="33"/>
    </row>
    <row r="273" spans="1:11" ht="14.25" customHeight="1">
      <c r="A273" s="101"/>
      <c r="B273" s="454">
        <f>B264+1</f>
        <v>41882</v>
      </c>
      <c r="C273" s="446" t="str">
        <f>CHOOSE(WEEKDAY(B273,2),"星期一","星期二","星期三","星期四","星期五","星期六","星期日")</f>
        <v>星期日</v>
      </c>
      <c r="D273" s="152"/>
      <c r="E273" s="153"/>
      <c r="F273" s="101"/>
      <c r="G273" s="101"/>
      <c r="H273" s="33"/>
      <c r="I273" s="33"/>
      <c r="J273" s="33"/>
      <c r="K273" s="33"/>
    </row>
    <row r="274" spans="1:11" ht="14.25" customHeight="1">
      <c r="A274" s="101"/>
      <c r="B274" s="463"/>
      <c r="C274" s="447"/>
      <c r="D274" s="154"/>
      <c r="E274" s="155"/>
      <c r="F274" s="101"/>
      <c r="G274" s="101"/>
      <c r="H274" s="33"/>
      <c r="I274" s="33"/>
      <c r="J274" s="33"/>
      <c r="K274" s="33"/>
    </row>
    <row r="275" spans="1:11" ht="14.25">
      <c r="A275" s="101"/>
      <c r="B275" s="451"/>
      <c r="C275" s="451"/>
      <c r="D275" s="156"/>
      <c r="E275" s="157"/>
      <c r="F275" s="101"/>
      <c r="G275" s="101"/>
      <c r="H275" s="33"/>
      <c r="I275" s="33"/>
      <c r="J275" s="33"/>
      <c r="K275" s="33"/>
    </row>
    <row r="276" spans="1:11" ht="14.25">
      <c r="A276" s="101"/>
      <c r="B276" s="451"/>
      <c r="C276" s="451"/>
      <c r="D276" s="156"/>
      <c r="E276" s="155"/>
      <c r="F276" s="101"/>
      <c r="G276" s="101"/>
      <c r="H276" s="33"/>
      <c r="I276" s="33"/>
      <c r="J276" s="33"/>
      <c r="K276" s="33"/>
    </row>
    <row r="277" spans="1:11" ht="14.25">
      <c r="A277" s="101"/>
      <c r="B277" s="451"/>
      <c r="C277" s="451"/>
      <c r="D277" s="156"/>
      <c r="E277" s="155"/>
      <c r="F277" s="101"/>
      <c r="G277" s="101"/>
      <c r="H277" s="33"/>
      <c r="I277" s="33"/>
      <c r="J277" s="33"/>
      <c r="K277" s="33"/>
    </row>
    <row r="278" spans="1:11" ht="14.25">
      <c r="A278" s="101"/>
      <c r="B278" s="451"/>
      <c r="C278" s="451"/>
      <c r="D278" s="156"/>
      <c r="E278" s="155"/>
      <c r="F278" s="101"/>
      <c r="G278" s="101"/>
      <c r="H278" s="33"/>
      <c r="I278" s="33"/>
      <c r="J278" s="33"/>
      <c r="K278" s="33"/>
    </row>
    <row r="279" spans="1:11" ht="14.25">
      <c r="A279" s="101"/>
      <c r="B279" s="451"/>
      <c r="C279" s="451"/>
      <c r="D279" s="156"/>
      <c r="E279" s="155"/>
      <c r="F279" s="101"/>
      <c r="G279" s="101"/>
      <c r="H279" s="33"/>
      <c r="I279" s="33"/>
      <c r="J279" s="33"/>
      <c r="K279" s="33"/>
    </row>
    <row r="280" spans="1:11" ht="15" thickBot="1">
      <c r="A280" s="101"/>
      <c r="B280" s="464"/>
      <c r="C280" s="464"/>
      <c r="D280" s="158"/>
      <c r="E280" s="159"/>
      <c r="F280" s="101"/>
      <c r="G280" s="101"/>
      <c r="H280" s="33"/>
      <c r="I280" s="33"/>
      <c r="J280" s="33"/>
      <c r="K280" s="33"/>
    </row>
    <row r="281" spans="1:11" ht="14.25">
      <c r="A281" s="101"/>
      <c r="B281" s="101"/>
      <c r="C281" s="220"/>
      <c r="D281" s="101"/>
      <c r="E281" s="223"/>
      <c r="F281" s="101"/>
      <c r="G281" s="101"/>
      <c r="H281" s="33"/>
      <c r="I281" s="33"/>
      <c r="J281" s="33"/>
      <c r="K281" s="33"/>
    </row>
    <row r="282" spans="1:11" ht="14.25">
      <c r="A282" s="101"/>
      <c r="B282" s="101"/>
      <c r="C282" s="220"/>
      <c r="D282" s="101"/>
      <c r="E282" s="223"/>
      <c r="F282" s="101"/>
      <c r="G282" s="101"/>
      <c r="H282" s="33"/>
      <c r="I282" s="33"/>
      <c r="J282" s="33"/>
      <c r="K282" s="33"/>
    </row>
    <row r="283" spans="1:11" ht="14.25">
      <c r="A283" s="101"/>
      <c r="B283" s="101"/>
      <c r="C283" s="220"/>
      <c r="D283" s="101"/>
      <c r="E283" s="223"/>
      <c r="F283" s="101"/>
      <c r="G283" s="101"/>
      <c r="H283" s="33"/>
      <c r="I283" s="33"/>
      <c r="J283" s="33"/>
      <c r="K283" s="33"/>
    </row>
    <row r="284" spans="1:11" ht="14.25">
      <c r="A284" s="101"/>
      <c r="B284" s="101"/>
      <c r="C284" s="220"/>
      <c r="D284" s="101"/>
      <c r="E284" s="223"/>
      <c r="F284" s="101"/>
      <c r="G284" s="101"/>
      <c r="H284" s="33"/>
      <c r="I284" s="33"/>
      <c r="J284" s="33"/>
      <c r="K284" s="33"/>
    </row>
    <row r="285" spans="1:11" ht="14.25">
      <c r="A285" s="101"/>
      <c r="B285" s="101"/>
      <c r="C285" s="220"/>
      <c r="D285" s="101"/>
      <c r="E285" s="223"/>
      <c r="F285" s="101"/>
      <c r="G285" s="101"/>
      <c r="H285" s="33"/>
      <c r="I285" s="33"/>
      <c r="J285" s="33"/>
      <c r="K285" s="33"/>
    </row>
    <row r="286" spans="1:11" ht="14.25">
      <c r="A286" s="101"/>
      <c r="B286" s="101"/>
      <c r="C286" s="220"/>
      <c r="D286" s="101"/>
      <c r="E286" s="223"/>
      <c r="F286" s="101"/>
      <c r="G286" s="101"/>
      <c r="H286" s="33"/>
      <c r="I286" s="33"/>
      <c r="J286" s="33"/>
      <c r="K286" s="33"/>
    </row>
    <row r="287" spans="1:11" ht="14.25">
      <c r="A287" s="101"/>
      <c r="B287" s="101"/>
      <c r="C287" s="220"/>
      <c r="D287" s="101"/>
      <c r="E287" s="223"/>
      <c r="F287" s="101"/>
      <c r="G287" s="101"/>
      <c r="H287" s="33"/>
      <c r="I287" s="33"/>
      <c r="J287" s="33"/>
      <c r="K287" s="33"/>
    </row>
    <row r="288" spans="1:11" ht="14.25">
      <c r="A288" s="33"/>
      <c r="B288" s="33"/>
      <c r="C288" s="33"/>
      <c r="D288" s="33"/>
      <c r="E288" s="33"/>
      <c r="F288" s="33"/>
      <c r="G288" s="33"/>
      <c r="H288" s="33"/>
      <c r="I288" s="33"/>
      <c r="J288" s="33"/>
      <c r="K288" s="33"/>
    </row>
    <row r="289" spans="1:11" ht="14.25">
      <c r="A289" s="33"/>
      <c r="B289" s="33"/>
      <c r="C289" s="33"/>
      <c r="D289" s="33"/>
      <c r="E289" s="33"/>
      <c r="F289" s="33"/>
      <c r="G289" s="33"/>
      <c r="H289" s="33"/>
      <c r="I289" s="33"/>
      <c r="J289" s="33"/>
      <c r="K289" s="33"/>
    </row>
    <row r="290" spans="1:11" ht="14.25">
      <c r="A290" s="33"/>
      <c r="B290" s="33"/>
      <c r="C290" s="33"/>
      <c r="D290" s="33"/>
      <c r="E290" s="33"/>
      <c r="F290" s="33"/>
      <c r="G290" s="33"/>
      <c r="H290" s="33"/>
      <c r="I290" s="33"/>
      <c r="J290" s="33"/>
      <c r="K290" s="33"/>
    </row>
    <row r="291" spans="1:11" ht="14.25">
      <c r="A291" s="33"/>
      <c r="B291" s="33"/>
      <c r="C291" s="33"/>
      <c r="D291" s="33"/>
      <c r="E291" s="33"/>
      <c r="F291" s="33"/>
      <c r="G291" s="33"/>
      <c r="H291" s="33"/>
      <c r="I291" s="33"/>
      <c r="J291" s="33"/>
      <c r="K291" s="33"/>
    </row>
    <row r="292" spans="1:11" ht="14.25">
      <c r="A292" s="33"/>
      <c r="B292" s="33"/>
      <c r="C292" s="33"/>
      <c r="D292" s="33"/>
      <c r="E292" s="33"/>
      <c r="F292" s="33"/>
      <c r="G292" s="33"/>
      <c r="H292" s="33"/>
      <c r="I292" s="33"/>
      <c r="J292" s="33"/>
      <c r="K292" s="33"/>
    </row>
    <row r="293" spans="1:11" ht="14.25">
      <c r="A293" s="33"/>
      <c r="B293" s="33"/>
      <c r="C293" s="33"/>
      <c r="D293" s="33"/>
      <c r="E293" s="33"/>
      <c r="F293" s="33"/>
      <c r="G293" s="33"/>
      <c r="H293" s="33"/>
      <c r="I293" s="33"/>
      <c r="J293" s="33"/>
      <c r="K293" s="33"/>
    </row>
    <row r="294" spans="1:11" ht="14.25">
      <c r="A294" s="33"/>
      <c r="B294" s="33"/>
      <c r="C294" s="33"/>
      <c r="D294" s="33"/>
      <c r="E294" s="33"/>
      <c r="F294" s="33"/>
      <c r="G294" s="33"/>
      <c r="H294" s="33"/>
      <c r="I294" s="33"/>
      <c r="J294" s="33"/>
      <c r="K294" s="33"/>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39 C48 C30 C12 C255 C21 C3 C57 C75 C93 C111 C129 C147 C165 C183 C201 C219 C237 C66 C84 C102 C120 C138 C156 C174 C192 C210 C228 C246 C264 C273">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dimension ref="A1:Q294"/>
  <sheetViews>
    <sheetView zoomScalePageLayoutView="0" workbookViewId="0" topLeftCell="A1">
      <selection activeCell="B3" sqref="B3:B4"/>
    </sheetView>
  </sheetViews>
  <sheetFormatPr defaultColWidth="9.00390625" defaultRowHeight="14.25"/>
  <cols>
    <col min="3" max="3" width="13.00390625" style="0" customWidth="1"/>
    <col min="4" max="4" width="1.37890625" style="0" customWidth="1"/>
    <col min="5" max="5" width="36.00390625" style="0" customWidth="1"/>
  </cols>
  <sheetData>
    <row r="1" spans="1:17" ht="21" thickBot="1">
      <c r="A1" s="101"/>
      <c r="B1" s="113" t="str">
        <f>'封面'!$M26&amp;"年9月记事录"</f>
        <v>2014年9月记事录</v>
      </c>
      <c r="C1" s="220"/>
      <c r="D1" s="101"/>
      <c r="E1" s="221">
        <f>'备忘录 '!C59</f>
        <v>41883</v>
      </c>
      <c r="F1" s="101"/>
      <c r="G1" s="101"/>
      <c r="H1" s="33"/>
      <c r="I1" s="33"/>
      <c r="J1" s="33"/>
      <c r="K1" s="33"/>
      <c r="L1" s="33"/>
      <c r="M1" s="33"/>
      <c r="N1" s="33"/>
      <c r="O1" s="33"/>
      <c r="P1" s="33"/>
      <c r="Q1" s="33"/>
    </row>
    <row r="2" spans="1:11" ht="15" thickTop="1">
      <c r="A2" s="101"/>
      <c r="B2" s="149"/>
      <c r="C2" s="150"/>
      <c r="D2" s="149"/>
      <c r="E2" s="151"/>
      <c r="F2" s="101"/>
      <c r="G2" s="101"/>
      <c r="H2" s="33"/>
      <c r="I2" s="33"/>
      <c r="J2" s="33"/>
      <c r="K2" s="33"/>
    </row>
    <row r="3" spans="1:11" ht="14.25" customHeight="1">
      <c r="A3" s="101"/>
      <c r="B3" s="445">
        <f>'备忘录 '!C59</f>
        <v>41883</v>
      </c>
      <c r="C3" s="446" t="str">
        <f>CHOOSE(WEEKDAY(B3,2),"星期一","星期二","星期三","星期四","星期五","星期六","星期日")</f>
        <v>星期一</v>
      </c>
      <c r="D3" s="152"/>
      <c r="E3" s="153"/>
      <c r="F3" s="101"/>
      <c r="G3" s="101"/>
      <c r="H3" s="33"/>
      <c r="I3" s="33"/>
      <c r="J3" s="33"/>
      <c r="K3" s="33"/>
    </row>
    <row r="4" spans="1:11" ht="14.25" customHeight="1">
      <c r="A4" s="101"/>
      <c r="B4" s="445"/>
      <c r="C4" s="447"/>
      <c r="D4" s="154"/>
      <c r="E4" s="155"/>
      <c r="F4" s="101"/>
      <c r="G4" s="101"/>
      <c r="H4" s="33"/>
      <c r="I4" s="33"/>
      <c r="J4" s="33"/>
      <c r="K4" s="33"/>
    </row>
    <row r="5" spans="1:11" ht="14.25">
      <c r="A5" s="101"/>
      <c r="B5" s="448"/>
      <c r="C5" s="448"/>
      <c r="D5" s="156"/>
      <c r="E5" s="157"/>
      <c r="F5" s="101"/>
      <c r="G5" s="101"/>
      <c r="H5" s="33"/>
      <c r="I5" s="33"/>
      <c r="J5" s="33"/>
      <c r="K5" s="33"/>
    </row>
    <row r="6" spans="1:11" ht="14.25">
      <c r="A6" s="101"/>
      <c r="B6" s="448"/>
      <c r="C6" s="448"/>
      <c r="D6" s="156"/>
      <c r="E6" s="155"/>
      <c r="F6" s="101"/>
      <c r="G6" s="101"/>
      <c r="H6" s="33"/>
      <c r="I6" s="33"/>
      <c r="J6" s="33"/>
      <c r="K6" s="33"/>
    </row>
    <row r="7" spans="1:11" ht="14.25">
      <c r="A7" s="101"/>
      <c r="B7" s="448"/>
      <c r="C7" s="448"/>
      <c r="D7" s="156"/>
      <c r="E7" s="155"/>
      <c r="F7" s="101"/>
      <c r="G7" s="101"/>
      <c r="H7" s="33"/>
      <c r="I7" s="33"/>
      <c r="J7" s="33"/>
      <c r="K7" s="33"/>
    </row>
    <row r="8" spans="1:11" ht="14.25">
      <c r="A8" s="101"/>
      <c r="B8" s="448"/>
      <c r="C8" s="448"/>
      <c r="D8" s="156"/>
      <c r="E8" s="155"/>
      <c r="F8" s="101"/>
      <c r="G8" s="101"/>
      <c r="H8" s="33"/>
      <c r="I8" s="33"/>
      <c r="J8" s="33"/>
      <c r="K8" s="33"/>
    </row>
    <row r="9" spans="1:11" ht="14.25">
      <c r="A9" s="101"/>
      <c r="B9" s="448"/>
      <c r="C9" s="448"/>
      <c r="D9" s="156"/>
      <c r="E9" s="155"/>
      <c r="F9" s="101"/>
      <c r="G9" s="101"/>
      <c r="H9" s="33"/>
      <c r="I9" s="33"/>
      <c r="J9" s="33"/>
      <c r="K9" s="33"/>
    </row>
    <row r="10" spans="1:11" ht="15" thickBot="1">
      <c r="A10" s="101"/>
      <c r="B10" s="449"/>
      <c r="C10" s="449"/>
      <c r="D10" s="158"/>
      <c r="E10" s="159"/>
      <c r="F10" s="101"/>
      <c r="G10" s="101"/>
      <c r="H10" s="33"/>
      <c r="I10" s="33"/>
      <c r="J10" s="33"/>
      <c r="K10" s="33"/>
    </row>
    <row r="11" spans="1:11" ht="14.25">
      <c r="A11" s="101"/>
      <c r="B11" s="118"/>
      <c r="C11" s="119"/>
      <c r="D11" s="160"/>
      <c r="E11" s="161"/>
      <c r="F11" s="101"/>
      <c r="G11" s="101"/>
      <c r="H11" s="33"/>
      <c r="I11" s="33"/>
      <c r="J11" s="33"/>
      <c r="K11" s="33"/>
    </row>
    <row r="12" spans="1:11" ht="14.25" customHeight="1">
      <c r="A12" s="101"/>
      <c r="B12" s="425">
        <f>B3+1</f>
        <v>41884</v>
      </c>
      <c r="C12" s="426" t="str">
        <f>CHOOSE(WEEKDAY(B12,2),"星期一","星期二","星期三","星期四","星期五","星期六","星期日")</f>
        <v>星期二</v>
      </c>
      <c r="D12" s="162"/>
      <c r="E12" s="163"/>
      <c r="F12" s="101"/>
      <c r="G12" s="101"/>
      <c r="H12" s="33"/>
      <c r="I12" s="33"/>
      <c r="J12" s="33"/>
      <c r="K12" s="33"/>
    </row>
    <row r="13" spans="1:11" ht="14.25" customHeight="1">
      <c r="A13" s="101"/>
      <c r="B13" s="425"/>
      <c r="C13" s="427"/>
      <c r="D13" s="164"/>
      <c r="E13" s="165"/>
      <c r="F13" s="101"/>
      <c r="G13" s="101"/>
      <c r="H13" s="33"/>
      <c r="I13" s="33"/>
      <c r="J13" s="33"/>
      <c r="K13" s="33"/>
    </row>
    <row r="14" spans="1:11" ht="14.25">
      <c r="A14" s="101"/>
      <c r="B14" s="422"/>
      <c r="C14" s="422"/>
      <c r="D14" s="166"/>
      <c r="E14" s="167"/>
      <c r="F14" s="101"/>
      <c r="G14" s="101"/>
      <c r="H14" s="33"/>
      <c r="I14" s="33"/>
      <c r="J14" s="33"/>
      <c r="K14" s="33"/>
    </row>
    <row r="15" spans="1:11" ht="14.25">
      <c r="A15" s="101"/>
      <c r="B15" s="422"/>
      <c r="C15" s="422"/>
      <c r="D15" s="166"/>
      <c r="E15" s="165"/>
      <c r="F15" s="101"/>
      <c r="G15" s="101"/>
      <c r="H15" s="33"/>
      <c r="I15" s="33"/>
      <c r="J15" s="33"/>
      <c r="K15" s="33"/>
    </row>
    <row r="16" spans="1:11" ht="14.25">
      <c r="A16" s="101"/>
      <c r="B16" s="422"/>
      <c r="C16" s="422"/>
      <c r="D16" s="166"/>
      <c r="E16" s="165"/>
      <c r="F16" s="101"/>
      <c r="G16" s="101"/>
      <c r="H16" s="33"/>
      <c r="I16" s="33"/>
      <c r="J16" s="33"/>
      <c r="K16" s="33"/>
    </row>
    <row r="17" spans="1:11" ht="14.25">
      <c r="A17" s="101"/>
      <c r="B17" s="422"/>
      <c r="C17" s="422"/>
      <c r="D17" s="166"/>
      <c r="E17" s="165"/>
      <c r="F17" s="101"/>
      <c r="G17" s="101"/>
      <c r="H17" s="33"/>
      <c r="I17" s="33"/>
      <c r="J17" s="33"/>
      <c r="K17" s="33"/>
    </row>
    <row r="18" spans="1:11" ht="14.25">
      <c r="A18" s="101"/>
      <c r="B18" s="422"/>
      <c r="C18" s="422"/>
      <c r="D18" s="166"/>
      <c r="E18" s="165"/>
      <c r="F18" s="101"/>
      <c r="G18" s="101"/>
      <c r="H18" s="33"/>
      <c r="I18" s="33"/>
      <c r="J18" s="33"/>
      <c r="K18" s="33"/>
    </row>
    <row r="19" spans="1:11" ht="15" thickBot="1">
      <c r="A19" s="101"/>
      <c r="B19" s="431"/>
      <c r="C19" s="431"/>
      <c r="D19" s="168"/>
      <c r="E19" s="169"/>
      <c r="F19" s="101"/>
      <c r="G19" s="101"/>
      <c r="H19" s="33"/>
      <c r="I19" s="33"/>
      <c r="J19" s="33"/>
      <c r="K19" s="33"/>
    </row>
    <row r="20" spans="1:11" ht="14.25">
      <c r="A20" s="101"/>
      <c r="B20" s="129"/>
      <c r="C20" s="130"/>
      <c r="D20" s="170"/>
      <c r="E20" s="171"/>
      <c r="F20" s="101"/>
      <c r="G20" s="101"/>
      <c r="H20" s="33"/>
      <c r="I20" s="33"/>
      <c r="J20" s="33"/>
      <c r="K20" s="33"/>
    </row>
    <row r="21" spans="1:11" ht="14.25" customHeight="1">
      <c r="A21" s="101"/>
      <c r="B21" s="445">
        <f>B12+1</f>
        <v>41885</v>
      </c>
      <c r="C21" s="446" t="str">
        <f>CHOOSE(WEEKDAY(B21,2),"星期一","星期二","星期三","星期四","星期五","星期六","星期日")</f>
        <v>星期三</v>
      </c>
      <c r="D21" s="152"/>
      <c r="E21" s="153"/>
      <c r="F21" s="101"/>
      <c r="G21" s="101"/>
      <c r="H21" s="33"/>
      <c r="I21" s="33"/>
      <c r="J21" s="33"/>
      <c r="K21" s="33"/>
    </row>
    <row r="22" spans="1:11" ht="14.25" customHeight="1">
      <c r="A22" s="101"/>
      <c r="B22" s="445"/>
      <c r="C22" s="447"/>
      <c r="D22" s="154"/>
      <c r="E22" s="155"/>
      <c r="F22" s="101"/>
      <c r="G22" s="101"/>
      <c r="H22" s="33"/>
      <c r="I22" s="33"/>
      <c r="J22" s="33"/>
      <c r="K22" s="33"/>
    </row>
    <row r="23" spans="1:11" ht="14.25">
      <c r="A23" s="101"/>
      <c r="B23" s="448"/>
      <c r="C23" s="448"/>
      <c r="D23" s="156"/>
      <c r="E23" s="157"/>
      <c r="F23" s="101"/>
      <c r="G23" s="101"/>
      <c r="H23" s="33"/>
      <c r="I23" s="33"/>
      <c r="J23" s="33"/>
      <c r="K23" s="33"/>
    </row>
    <row r="24" spans="1:11" ht="14.25">
      <c r="A24" s="101"/>
      <c r="B24" s="448"/>
      <c r="C24" s="448"/>
      <c r="D24" s="156"/>
      <c r="E24" s="155"/>
      <c r="F24" s="101"/>
      <c r="G24" s="101"/>
      <c r="H24" s="33"/>
      <c r="I24" s="33"/>
      <c r="J24" s="33"/>
      <c r="K24" s="33"/>
    </row>
    <row r="25" spans="1:11" ht="14.25">
      <c r="A25" s="101"/>
      <c r="B25" s="448"/>
      <c r="C25" s="448"/>
      <c r="D25" s="156"/>
      <c r="E25" s="155"/>
      <c r="F25" s="101"/>
      <c r="G25" s="101"/>
      <c r="H25" s="33"/>
      <c r="I25" s="33"/>
      <c r="J25" s="33"/>
      <c r="K25" s="33"/>
    </row>
    <row r="26" spans="1:11" ht="14.25">
      <c r="A26" s="101"/>
      <c r="B26" s="448"/>
      <c r="C26" s="448"/>
      <c r="D26" s="156"/>
      <c r="E26" s="155"/>
      <c r="F26" s="101"/>
      <c r="G26" s="101"/>
      <c r="H26" s="33"/>
      <c r="I26" s="33"/>
      <c r="J26" s="33"/>
      <c r="K26" s="33"/>
    </row>
    <row r="27" spans="1:11" ht="14.25">
      <c r="A27" s="101"/>
      <c r="B27" s="448"/>
      <c r="C27" s="448"/>
      <c r="D27" s="156"/>
      <c r="E27" s="155"/>
      <c r="F27" s="101"/>
      <c r="G27" s="101"/>
      <c r="H27" s="33"/>
      <c r="I27" s="33"/>
      <c r="J27" s="33"/>
      <c r="K27" s="33"/>
    </row>
    <row r="28" spans="1:11" ht="15" thickBot="1">
      <c r="A28" s="101"/>
      <c r="B28" s="449"/>
      <c r="C28" s="449"/>
      <c r="D28" s="158"/>
      <c r="E28" s="159"/>
      <c r="F28" s="101"/>
      <c r="G28" s="101"/>
      <c r="H28" s="33"/>
      <c r="I28" s="33"/>
      <c r="J28" s="33"/>
      <c r="K28" s="33"/>
    </row>
    <row r="29" spans="1:11" ht="14.25">
      <c r="A29" s="101"/>
      <c r="B29" s="118"/>
      <c r="C29" s="119"/>
      <c r="D29" s="160"/>
      <c r="E29" s="161"/>
      <c r="F29" s="101"/>
      <c r="G29" s="101"/>
      <c r="H29" s="33"/>
      <c r="I29" s="33"/>
      <c r="J29" s="33"/>
      <c r="K29" s="33"/>
    </row>
    <row r="30" spans="1:11" ht="14.25" customHeight="1">
      <c r="A30" s="101"/>
      <c r="B30" s="425">
        <f>B21+1</f>
        <v>41886</v>
      </c>
      <c r="C30" s="426" t="str">
        <f>CHOOSE(WEEKDAY(B30,2),"星期一","星期二","星期三","星期四","星期五","星期六","星期日")</f>
        <v>星期四</v>
      </c>
      <c r="D30" s="162"/>
      <c r="E30" s="163"/>
      <c r="F30" s="101"/>
      <c r="G30" s="101"/>
      <c r="H30" s="33"/>
      <c r="I30" s="33"/>
      <c r="J30" s="33"/>
      <c r="K30" s="33"/>
    </row>
    <row r="31" spans="1:11" ht="14.25" customHeight="1">
      <c r="A31" s="101"/>
      <c r="B31" s="425"/>
      <c r="C31" s="427"/>
      <c r="D31" s="164"/>
      <c r="E31" s="165"/>
      <c r="F31" s="101"/>
      <c r="G31" s="101"/>
      <c r="H31" s="33"/>
      <c r="I31" s="33"/>
      <c r="J31" s="33"/>
      <c r="K31" s="33"/>
    </row>
    <row r="32" spans="1:11" ht="14.25">
      <c r="A32" s="101"/>
      <c r="B32" s="422"/>
      <c r="C32" s="422"/>
      <c r="D32" s="166"/>
      <c r="E32" s="167"/>
      <c r="F32" s="101"/>
      <c r="G32" s="101"/>
      <c r="H32" s="33"/>
      <c r="I32" s="33"/>
      <c r="J32" s="33"/>
      <c r="K32" s="33"/>
    </row>
    <row r="33" spans="1:11" ht="14.25">
      <c r="A33" s="101"/>
      <c r="B33" s="422"/>
      <c r="C33" s="422"/>
      <c r="D33" s="166"/>
      <c r="E33" s="165"/>
      <c r="F33" s="101"/>
      <c r="G33" s="101"/>
      <c r="H33" s="33"/>
      <c r="I33" s="33"/>
      <c r="J33" s="33"/>
      <c r="K33" s="33"/>
    </row>
    <row r="34" spans="1:11" ht="14.25">
      <c r="A34" s="101"/>
      <c r="B34" s="422"/>
      <c r="C34" s="422"/>
      <c r="D34" s="166"/>
      <c r="E34" s="165"/>
      <c r="F34" s="101"/>
      <c r="G34" s="101"/>
      <c r="H34" s="33"/>
      <c r="I34" s="33"/>
      <c r="J34" s="33"/>
      <c r="K34" s="33"/>
    </row>
    <row r="35" spans="1:11" ht="14.25">
      <c r="A35" s="101"/>
      <c r="B35" s="422"/>
      <c r="C35" s="422"/>
      <c r="D35" s="166"/>
      <c r="E35" s="165"/>
      <c r="F35" s="101"/>
      <c r="G35" s="101"/>
      <c r="H35" s="33"/>
      <c r="I35" s="33"/>
      <c r="J35" s="33"/>
      <c r="K35" s="33"/>
    </row>
    <row r="36" spans="1:11" ht="14.25">
      <c r="A36" s="101"/>
      <c r="B36" s="422"/>
      <c r="C36" s="422"/>
      <c r="D36" s="166"/>
      <c r="E36" s="165"/>
      <c r="F36" s="101"/>
      <c r="G36" s="101"/>
      <c r="H36" s="33"/>
      <c r="I36" s="33"/>
      <c r="J36" s="33"/>
      <c r="K36" s="33"/>
    </row>
    <row r="37" spans="1:11" ht="15" thickBot="1">
      <c r="A37" s="101"/>
      <c r="B37" s="431"/>
      <c r="C37" s="431"/>
      <c r="D37" s="168"/>
      <c r="E37" s="169"/>
      <c r="F37" s="101"/>
      <c r="G37" s="101"/>
      <c r="H37" s="33"/>
      <c r="I37" s="33"/>
      <c r="J37" s="33"/>
      <c r="K37" s="33"/>
    </row>
    <row r="38" spans="1:11" ht="14.25">
      <c r="A38" s="101"/>
      <c r="B38" s="129"/>
      <c r="C38" s="130"/>
      <c r="D38" s="170"/>
      <c r="E38" s="171"/>
      <c r="F38" s="101"/>
      <c r="G38" s="101"/>
      <c r="H38" s="33"/>
      <c r="I38" s="33"/>
      <c r="J38" s="33"/>
      <c r="K38" s="33"/>
    </row>
    <row r="39" spans="1:11" ht="14.25" customHeight="1">
      <c r="A39" s="101"/>
      <c r="B39" s="445">
        <f>B30+1</f>
        <v>41887</v>
      </c>
      <c r="C39" s="446" t="str">
        <f>CHOOSE(WEEKDAY(B39,2),"星期一","星期二","星期三","星期四","星期五","星期六","星期日")</f>
        <v>星期五</v>
      </c>
      <c r="D39" s="152"/>
      <c r="E39" s="153"/>
      <c r="F39" s="101"/>
      <c r="G39" s="101"/>
      <c r="H39" s="33"/>
      <c r="I39" s="33"/>
      <c r="J39" s="33"/>
      <c r="K39" s="33"/>
    </row>
    <row r="40" spans="1:11" ht="14.25" customHeight="1">
      <c r="A40" s="101"/>
      <c r="B40" s="445"/>
      <c r="C40" s="447"/>
      <c r="D40" s="154"/>
      <c r="E40" s="155"/>
      <c r="F40" s="101"/>
      <c r="G40" s="101"/>
      <c r="H40" s="33"/>
      <c r="I40" s="33"/>
      <c r="J40" s="33"/>
      <c r="K40" s="33"/>
    </row>
    <row r="41" spans="1:11" ht="14.25">
      <c r="A41" s="101"/>
      <c r="B41" s="448"/>
      <c r="C41" s="448"/>
      <c r="D41" s="156"/>
      <c r="E41" s="157"/>
      <c r="F41" s="101"/>
      <c r="G41" s="101"/>
      <c r="H41" s="33"/>
      <c r="I41" s="33"/>
      <c r="J41" s="33"/>
      <c r="K41" s="33"/>
    </row>
    <row r="42" spans="1:11" ht="14.25">
      <c r="A42" s="101"/>
      <c r="B42" s="448"/>
      <c r="C42" s="448"/>
      <c r="D42" s="156"/>
      <c r="E42" s="155"/>
      <c r="F42" s="101"/>
      <c r="G42" s="101"/>
      <c r="H42" s="33"/>
      <c r="I42" s="33"/>
      <c r="J42" s="33"/>
      <c r="K42" s="33"/>
    </row>
    <row r="43" spans="1:11" ht="14.25">
      <c r="A43" s="101"/>
      <c r="B43" s="448"/>
      <c r="C43" s="448"/>
      <c r="D43" s="156"/>
      <c r="E43" s="155"/>
      <c r="F43" s="101"/>
      <c r="G43" s="101"/>
      <c r="H43" s="33"/>
      <c r="I43" s="33"/>
      <c r="J43" s="33"/>
      <c r="K43" s="33"/>
    </row>
    <row r="44" spans="1:11" ht="14.25">
      <c r="A44" s="101"/>
      <c r="B44" s="448"/>
      <c r="C44" s="448"/>
      <c r="D44" s="156"/>
      <c r="E44" s="155"/>
      <c r="F44" s="101"/>
      <c r="G44" s="101"/>
      <c r="H44" s="33"/>
      <c r="I44" s="33"/>
      <c r="J44" s="33"/>
      <c r="K44" s="33"/>
    </row>
    <row r="45" spans="1:11" ht="14.25">
      <c r="A45" s="101"/>
      <c r="B45" s="448"/>
      <c r="C45" s="448"/>
      <c r="D45" s="156"/>
      <c r="E45" s="155"/>
      <c r="F45" s="101"/>
      <c r="G45" s="101"/>
      <c r="H45" s="33"/>
      <c r="I45" s="33"/>
      <c r="J45" s="33"/>
      <c r="K45" s="33"/>
    </row>
    <row r="46" spans="1:11" ht="15" thickBot="1">
      <c r="A46" s="101"/>
      <c r="B46" s="449"/>
      <c r="C46" s="449"/>
      <c r="D46" s="158"/>
      <c r="E46" s="159"/>
      <c r="F46" s="101"/>
      <c r="G46" s="101"/>
      <c r="H46" s="33"/>
      <c r="I46" s="33"/>
      <c r="J46" s="33"/>
      <c r="K46" s="33"/>
    </row>
    <row r="47" spans="1:11" ht="14.25">
      <c r="A47" s="101"/>
      <c r="B47" s="172"/>
      <c r="C47" s="173"/>
      <c r="D47" s="160"/>
      <c r="E47" s="161"/>
      <c r="F47" s="101"/>
      <c r="G47" s="101"/>
      <c r="H47" s="33"/>
      <c r="I47" s="33"/>
      <c r="J47" s="33"/>
      <c r="K47" s="33"/>
    </row>
    <row r="48" spans="1:11" ht="14.25" customHeight="1">
      <c r="A48" s="101"/>
      <c r="B48" s="425">
        <f>B39+1</f>
        <v>41888</v>
      </c>
      <c r="C48" s="426" t="str">
        <f>CHOOSE(WEEKDAY(B48,2),"星期一","星期二","星期三","星期四","星期五","星期六","星期日")</f>
        <v>星期六</v>
      </c>
      <c r="D48" s="162"/>
      <c r="E48" s="163"/>
      <c r="F48" s="101"/>
      <c r="G48" s="101"/>
      <c r="H48" s="33"/>
      <c r="I48" s="33"/>
      <c r="J48" s="33"/>
      <c r="K48" s="33"/>
    </row>
    <row r="49" spans="1:11" ht="14.25" customHeight="1">
      <c r="A49" s="101"/>
      <c r="B49" s="425"/>
      <c r="C49" s="427"/>
      <c r="D49" s="164"/>
      <c r="E49" s="165"/>
      <c r="F49" s="101"/>
      <c r="G49" s="101"/>
      <c r="H49" s="33"/>
      <c r="I49" s="33"/>
      <c r="J49" s="33"/>
      <c r="K49" s="33"/>
    </row>
    <row r="50" spans="1:11" ht="14.25">
      <c r="A50" s="101"/>
      <c r="B50" s="422"/>
      <c r="C50" s="422"/>
      <c r="D50" s="166"/>
      <c r="E50" s="167"/>
      <c r="F50" s="101"/>
      <c r="G50" s="101"/>
      <c r="H50" s="33"/>
      <c r="I50" s="33"/>
      <c r="J50" s="33"/>
      <c r="K50" s="33"/>
    </row>
    <row r="51" spans="1:11" ht="14.25">
      <c r="A51" s="101"/>
      <c r="B51" s="422"/>
      <c r="C51" s="422"/>
      <c r="D51" s="166"/>
      <c r="E51" s="165"/>
      <c r="F51" s="101"/>
      <c r="G51" s="101"/>
      <c r="H51" s="33"/>
      <c r="I51" s="33"/>
      <c r="J51" s="33"/>
      <c r="K51" s="33"/>
    </row>
    <row r="52" spans="1:11" ht="14.25">
      <c r="A52" s="101"/>
      <c r="B52" s="422"/>
      <c r="C52" s="422"/>
      <c r="D52" s="166"/>
      <c r="E52" s="165"/>
      <c r="F52" s="101"/>
      <c r="G52" s="101"/>
      <c r="H52" s="33"/>
      <c r="I52" s="33"/>
      <c r="J52" s="33"/>
      <c r="K52" s="33"/>
    </row>
    <row r="53" spans="1:11" ht="14.25">
      <c r="A53" s="101"/>
      <c r="B53" s="422"/>
      <c r="C53" s="422"/>
      <c r="D53" s="166"/>
      <c r="E53" s="165"/>
      <c r="F53" s="101"/>
      <c r="G53" s="101"/>
      <c r="H53" s="33"/>
      <c r="I53" s="33"/>
      <c r="J53" s="33"/>
      <c r="K53" s="33"/>
    </row>
    <row r="54" spans="1:11" ht="14.25">
      <c r="A54" s="101"/>
      <c r="B54" s="422"/>
      <c r="C54" s="422"/>
      <c r="D54" s="166"/>
      <c r="E54" s="165"/>
      <c r="F54" s="101"/>
      <c r="G54" s="101"/>
      <c r="H54" s="33"/>
      <c r="I54" s="33"/>
      <c r="J54" s="33"/>
      <c r="K54" s="33"/>
    </row>
    <row r="55" spans="1:11" ht="15" thickBot="1">
      <c r="A55" s="101"/>
      <c r="B55" s="431"/>
      <c r="C55" s="431"/>
      <c r="D55" s="168"/>
      <c r="E55" s="169"/>
      <c r="F55" s="101"/>
      <c r="G55" s="101"/>
      <c r="H55" s="33"/>
      <c r="I55" s="33"/>
      <c r="J55" s="33"/>
      <c r="K55" s="33"/>
    </row>
    <row r="56" spans="1:11" ht="14.25">
      <c r="A56" s="101"/>
      <c r="B56" s="129"/>
      <c r="C56" s="130"/>
      <c r="D56" s="170"/>
      <c r="E56" s="171"/>
      <c r="F56" s="101"/>
      <c r="G56" s="101"/>
      <c r="H56" s="33"/>
      <c r="I56" s="33"/>
      <c r="J56" s="33"/>
      <c r="K56" s="33"/>
    </row>
    <row r="57" spans="1:11" ht="14.25" customHeight="1">
      <c r="A57" s="101"/>
      <c r="B57" s="445">
        <f>B48+1</f>
        <v>41889</v>
      </c>
      <c r="C57" s="446" t="str">
        <f>CHOOSE(WEEKDAY(B57,2),"星期一","星期二","星期三","星期四","星期五","星期六","星期日")</f>
        <v>星期日</v>
      </c>
      <c r="D57" s="152"/>
      <c r="E57" s="153"/>
      <c r="F57" s="101"/>
      <c r="G57" s="101"/>
      <c r="H57" s="33"/>
      <c r="I57" s="33"/>
      <c r="J57" s="33"/>
      <c r="K57" s="33"/>
    </row>
    <row r="58" spans="1:11" ht="14.25" customHeight="1">
      <c r="A58" s="101"/>
      <c r="B58" s="445"/>
      <c r="C58" s="447"/>
      <c r="D58" s="154"/>
      <c r="E58" s="155"/>
      <c r="F58" s="101"/>
      <c r="G58" s="101"/>
      <c r="H58" s="33"/>
      <c r="I58" s="33"/>
      <c r="J58" s="33"/>
      <c r="K58" s="33"/>
    </row>
    <row r="59" spans="1:11" ht="14.25">
      <c r="A59" s="101"/>
      <c r="B59" s="448"/>
      <c r="C59" s="448"/>
      <c r="D59" s="156"/>
      <c r="E59" s="157"/>
      <c r="F59" s="101"/>
      <c r="G59" s="101"/>
      <c r="H59" s="33"/>
      <c r="I59" s="33"/>
      <c r="J59" s="33"/>
      <c r="K59" s="33"/>
    </row>
    <row r="60" spans="1:11" ht="14.25">
      <c r="A60" s="101"/>
      <c r="B60" s="448"/>
      <c r="C60" s="448"/>
      <c r="D60" s="156"/>
      <c r="E60" s="155"/>
      <c r="F60" s="101"/>
      <c r="G60" s="101"/>
      <c r="H60" s="33"/>
      <c r="I60" s="33"/>
      <c r="J60" s="33"/>
      <c r="K60" s="33"/>
    </row>
    <row r="61" spans="1:11" ht="14.25">
      <c r="A61" s="101"/>
      <c r="B61" s="448"/>
      <c r="C61" s="448"/>
      <c r="D61" s="156"/>
      <c r="E61" s="155"/>
      <c r="F61" s="101"/>
      <c r="G61" s="101"/>
      <c r="H61" s="33"/>
      <c r="I61" s="33"/>
      <c r="J61" s="33"/>
      <c r="K61" s="33"/>
    </row>
    <row r="62" spans="1:11" ht="14.25">
      <c r="A62" s="101"/>
      <c r="B62" s="448"/>
      <c r="C62" s="448"/>
      <c r="D62" s="156"/>
      <c r="E62" s="155"/>
      <c r="F62" s="101"/>
      <c r="G62" s="101"/>
      <c r="H62" s="33"/>
      <c r="I62" s="33"/>
      <c r="J62" s="33"/>
      <c r="K62" s="33"/>
    </row>
    <row r="63" spans="1:11" ht="14.25">
      <c r="A63" s="101"/>
      <c r="B63" s="448"/>
      <c r="C63" s="448"/>
      <c r="D63" s="156"/>
      <c r="E63" s="155"/>
      <c r="F63" s="101"/>
      <c r="G63" s="101"/>
      <c r="H63" s="33"/>
      <c r="I63" s="33"/>
      <c r="J63" s="33"/>
      <c r="K63" s="33"/>
    </row>
    <row r="64" spans="1:11" ht="15" thickBot="1">
      <c r="A64" s="101"/>
      <c r="B64" s="449"/>
      <c r="C64" s="449"/>
      <c r="D64" s="158"/>
      <c r="E64" s="159"/>
      <c r="F64" s="101"/>
      <c r="G64" s="101"/>
      <c r="H64" s="33"/>
      <c r="I64" s="33"/>
      <c r="J64" s="33"/>
      <c r="K64" s="33"/>
    </row>
    <row r="65" spans="1:11" ht="14.25">
      <c r="A65" s="101"/>
      <c r="B65" s="118"/>
      <c r="C65" s="119"/>
      <c r="D65" s="160"/>
      <c r="E65" s="161"/>
      <c r="F65" s="101"/>
      <c r="G65" s="101"/>
      <c r="H65" s="33"/>
      <c r="I65" s="33"/>
      <c r="J65" s="33"/>
      <c r="K65" s="33"/>
    </row>
    <row r="66" spans="1:11" ht="14.25" customHeight="1">
      <c r="A66" s="101"/>
      <c r="B66" s="425">
        <f>B57+1</f>
        <v>41890</v>
      </c>
      <c r="C66" s="426" t="str">
        <f>CHOOSE(WEEKDAY(B66,2),"星期一","星期二","星期三","星期四","星期五","星期六","星期日")</f>
        <v>星期一</v>
      </c>
      <c r="D66" s="162"/>
      <c r="E66" s="163"/>
      <c r="F66" s="101"/>
      <c r="G66" s="101"/>
      <c r="H66" s="33"/>
      <c r="I66" s="33"/>
      <c r="J66" s="33"/>
      <c r="K66" s="33"/>
    </row>
    <row r="67" spans="1:11" ht="14.25" customHeight="1">
      <c r="A67" s="101"/>
      <c r="B67" s="425"/>
      <c r="C67" s="427"/>
      <c r="D67" s="164"/>
      <c r="E67" s="165"/>
      <c r="F67" s="101"/>
      <c r="G67" s="101"/>
      <c r="H67" s="33"/>
      <c r="I67" s="33"/>
      <c r="J67" s="33"/>
      <c r="K67" s="33"/>
    </row>
    <row r="68" spans="1:11" ht="14.25">
      <c r="A68" s="101"/>
      <c r="B68" s="422"/>
      <c r="C68" s="422"/>
      <c r="D68" s="166"/>
      <c r="E68" s="167"/>
      <c r="F68" s="101"/>
      <c r="G68" s="101"/>
      <c r="H68" s="33"/>
      <c r="I68" s="33"/>
      <c r="J68" s="33"/>
      <c r="K68" s="33"/>
    </row>
    <row r="69" spans="1:11" ht="14.25">
      <c r="A69" s="101"/>
      <c r="B69" s="422"/>
      <c r="C69" s="422"/>
      <c r="D69" s="166"/>
      <c r="E69" s="165"/>
      <c r="F69" s="101"/>
      <c r="G69" s="101"/>
      <c r="H69" s="33"/>
      <c r="I69" s="33"/>
      <c r="J69" s="33"/>
      <c r="K69" s="33"/>
    </row>
    <row r="70" spans="1:11" ht="14.25">
      <c r="A70" s="101"/>
      <c r="B70" s="422"/>
      <c r="C70" s="422"/>
      <c r="D70" s="166"/>
      <c r="E70" s="165"/>
      <c r="F70" s="101"/>
      <c r="G70" s="101"/>
      <c r="H70" s="33"/>
      <c r="I70" s="33"/>
      <c r="J70" s="33"/>
      <c r="K70" s="33"/>
    </row>
    <row r="71" spans="1:11" ht="14.25">
      <c r="A71" s="101"/>
      <c r="B71" s="422"/>
      <c r="C71" s="422"/>
      <c r="D71" s="166"/>
      <c r="E71" s="165"/>
      <c r="F71" s="101"/>
      <c r="G71" s="101"/>
      <c r="H71" s="33"/>
      <c r="I71" s="33"/>
      <c r="J71" s="33"/>
      <c r="K71" s="33"/>
    </row>
    <row r="72" spans="1:11" ht="14.25">
      <c r="A72" s="101"/>
      <c r="B72" s="422"/>
      <c r="C72" s="422"/>
      <c r="D72" s="166"/>
      <c r="E72" s="165"/>
      <c r="F72" s="101"/>
      <c r="G72" s="101"/>
      <c r="H72" s="33"/>
      <c r="I72" s="33"/>
      <c r="J72" s="33"/>
      <c r="K72" s="33"/>
    </row>
    <row r="73" spans="1:11" ht="15" thickBot="1">
      <c r="A73" s="101"/>
      <c r="B73" s="431"/>
      <c r="C73" s="431"/>
      <c r="D73" s="168"/>
      <c r="E73" s="169"/>
      <c r="F73" s="101"/>
      <c r="G73" s="101"/>
      <c r="H73" s="33"/>
      <c r="I73" s="33"/>
      <c r="J73" s="33"/>
      <c r="K73" s="33"/>
    </row>
    <row r="74" spans="1:11" ht="14.25">
      <c r="A74" s="101"/>
      <c r="B74" s="129"/>
      <c r="C74" s="130"/>
      <c r="D74" s="170"/>
      <c r="E74" s="171"/>
      <c r="F74" s="101"/>
      <c r="G74" s="101"/>
      <c r="H74" s="33"/>
      <c r="I74" s="33"/>
      <c r="J74" s="33"/>
      <c r="K74" s="33"/>
    </row>
    <row r="75" spans="1:11" ht="14.25" customHeight="1">
      <c r="A75" s="101"/>
      <c r="B75" s="445">
        <f>B66+1</f>
        <v>41891</v>
      </c>
      <c r="C75" s="446" t="str">
        <f>CHOOSE(WEEKDAY(B75,2),"星期一","星期二","星期三","星期四","星期五","星期六","星期日")</f>
        <v>星期二</v>
      </c>
      <c r="D75" s="152"/>
      <c r="E75" s="153"/>
      <c r="F75" s="101"/>
      <c r="G75" s="101"/>
      <c r="H75" s="33"/>
      <c r="I75" s="33"/>
      <c r="J75" s="33"/>
      <c r="K75" s="33"/>
    </row>
    <row r="76" spans="1:11" ht="14.25" customHeight="1">
      <c r="A76" s="101"/>
      <c r="B76" s="445"/>
      <c r="C76" s="447"/>
      <c r="D76" s="154"/>
      <c r="E76" s="155"/>
      <c r="F76" s="101"/>
      <c r="G76" s="101"/>
      <c r="H76" s="33"/>
      <c r="I76" s="33"/>
      <c r="J76" s="33"/>
      <c r="K76" s="33"/>
    </row>
    <row r="77" spans="1:11" ht="14.25">
      <c r="A77" s="101"/>
      <c r="B77" s="448"/>
      <c r="C77" s="448"/>
      <c r="D77" s="156"/>
      <c r="E77" s="157"/>
      <c r="F77" s="101"/>
      <c r="G77" s="101"/>
      <c r="H77" s="33"/>
      <c r="I77" s="33"/>
      <c r="J77" s="33"/>
      <c r="K77" s="33"/>
    </row>
    <row r="78" spans="1:11" ht="14.25">
      <c r="A78" s="101"/>
      <c r="B78" s="448"/>
      <c r="C78" s="448"/>
      <c r="D78" s="156"/>
      <c r="E78" s="155"/>
      <c r="F78" s="101"/>
      <c r="G78" s="101"/>
      <c r="H78" s="33"/>
      <c r="I78" s="33"/>
      <c r="J78" s="33"/>
      <c r="K78" s="33"/>
    </row>
    <row r="79" spans="1:11" ht="14.25">
      <c r="A79" s="101"/>
      <c r="B79" s="448"/>
      <c r="C79" s="448"/>
      <c r="D79" s="156"/>
      <c r="E79" s="155"/>
      <c r="F79" s="101"/>
      <c r="G79" s="101"/>
      <c r="H79" s="33"/>
      <c r="I79" s="33"/>
      <c r="J79" s="33"/>
      <c r="K79" s="33"/>
    </row>
    <row r="80" spans="1:11" ht="14.25">
      <c r="A80" s="101"/>
      <c r="B80" s="448"/>
      <c r="C80" s="448"/>
      <c r="D80" s="156"/>
      <c r="E80" s="155"/>
      <c r="F80" s="101"/>
      <c r="G80" s="101"/>
      <c r="H80" s="33"/>
      <c r="I80" s="33"/>
      <c r="J80" s="33"/>
      <c r="K80" s="33"/>
    </row>
    <row r="81" spans="1:11" ht="14.25">
      <c r="A81" s="101"/>
      <c r="B81" s="448"/>
      <c r="C81" s="448"/>
      <c r="D81" s="156"/>
      <c r="E81" s="155"/>
      <c r="F81" s="101"/>
      <c r="G81" s="101"/>
      <c r="H81" s="33"/>
      <c r="I81" s="33"/>
      <c r="J81" s="33"/>
      <c r="K81" s="33"/>
    </row>
    <row r="82" spans="1:11" ht="15" thickBot="1">
      <c r="A82" s="101"/>
      <c r="B82" s="449"/>
      <c r="C82" s="449"/>
      <c r="D82" s="158"/>
      <c r="E82" s="159"/>
      <c r="F82" s="101"/>
      <c r="G82" s="101"/>
      <c r="H82" s="33"/>
      <c r="I82" s="33"/>
      <c r="J82" s="33"/>
      <c r="K82" s="33"/>
    </row>
    <row r="83" spans="1:11" ht="14.25">
      <c r="A83" s="101"/>
      <c r="B83" s="118"/>
      <c r="C83" s="119"/>
      <c r="D83" s="160"/>
      <c r="E83" s="161"/>
      <c r="F83" s="101"/>
      <c r="G83" s="101"/>
      <c r="H83" s="33"/>
      <c r="I83" s="33"/>
      <c r="J83" s="33"/>
      <c r="K83" s="33"/>
    </row>
    <row r="84" spans="1:11" ht="14.25" customHeight="1">
      <c r="A84" s="101"/>
      <c r="B84" s="425">
        <f>B75+1</f>
        <v>41892</v>
      </c>
      <c r="C84" s="426" t="str">
        <f>CHOOSE(WEEKDAY(B84,2),"星期一","星期二","星期三","星期四","星期五","星期六","星期日")</f>
        <v>星期三</v>
      </c>
      <c r="D84" s="174"/>
      <c r="E84" s="163"/>
      <c r="F84" s="101"/>
      <c r="G84" s="101"/>
      <c r="H84" s="33"/>
      <c r="I84" s="33"/>
      <c r="J84" s="33"/>
      <c r="K84" s="33"/>
    </row>
    <row r="85" spans="1:11" ht="14.25" customHeight="1">
      <c r="A85" s="101"/>
      <c r="B85" s="425"/>
      <c r="C85" s="427"/>
      <c r="D85" s="175"/>
      <c r="E85" s="165"/>
      <c r="F85" s="101"/>
      <c r="G85" s="101"/>
      <c r="H85" s="33"/>
      <c r="I85" s="33"/>
      <c r="J85" s="33"/>
      <c r="K85" s="33"/>
    </row>
    <row r="86" spans="1:11" ht="14.25">
      <c r="A86" s="101"/>
      <c r="B86" s="422"/>
      <c r="C86" s="422"/>
      <c r="D86" s="166"/>
      <c r="E86" s="167"/>
      <c r="F86" s="101"/>
      <c r="G86" s="101"/>
      <c r="H86" s="33"/>
      <c r="I86" s="33"/>
      <c r="J86" s="33"/>
      <c r="K86" s="33"/>
    </row>
    <row r="87" spans="1:11" ht="14.25">
      <c r="A87" s="101"/>
      <c r="B87" s="422"/>
      <c r="C87" s="422"/>
      <c r="D87" s="166"/>
      <c r="E87" s="165"/>
      <c r="F87" s="101"/>
      <c r="G87" s="101"/>
      <c r="H87" s="33"/>
      <c r="I87" s="33"/>
      <c r="J87" s="33"/>
      <c r="K87" s="33"/>
    </row>
    <row r="88" spans="1:11" ht="14.25">
      <c r="A88" s="101"/>
      <c r="B88" s="422"/>
      <c r="C88" s="422"/>
      <c r="D88" s="166"/>
      <c r="E88" s="165"/>
      <c r="F88" s="101"/>
      <c r="G88" s="101"/>
      <c r="H88" s="33"/>
      <c r="I88" s="33"/>
      <c r="J88" s="33"/>
      <c r="K88" s="33"/>
    </row>
    <row r="89" spans="1:11" ht="14.25">
      <c r="A89" s="101"/>
      <c r="B89" s="422"/>
      <c r="C89" s="422"/>
      <c r="D89" s="166"/>
      <c r="E89" s="165"/>
      <c r="F89" s="101"/>
      <c r="G89" s="101"/>
      <c r="H89" s="33"/>
      <c r="I89" s="33"/>
      <c r="J89" s="33"/>
      <c r="K89" s="33"/>
    </row>
    <row r="90" spans="1:11" ht="14.25">
      <c r="A90" s="101"/>
      <c r="B90" s="422"/>
      <c r="C90" s="422"/>
      <c r="D90" s="166"/>
      <c r="E90" s="165"/>
      <c r="F90" s="101"/>
      <c r="G90" s="101"/>
      <c r="H90" s="33"/>
      <c r="I90" s="33"/>
      <c r="J90" s="33"/>
      <c r="K90" s="33"/>
    </row>
    <row r="91" spans="1:11" ht="15" thickBot="1">
      <c r="A91" s="101"/>
      <c r="B91" s="431"/>
      <c r="C91" s="431"/>
      <c r="D91" s="168"/>
      <c r="E91" s="169"/>
      <c r="F91" s="101"/>
      <c r="G91" s="101"/>
      <c r="H91" s="33"/>
      <c r="I91" s="33"/>
      <c r="J91" s="33"/>
      <c r="K91" s="33"/>
    </row>
    <row r="92" spans="1:11" ht="14.25">
      <c r="A92" s="101"/>
      <c r="B92" s="129"/>
      <c r="C92" s="130"/>
      <c r="D92" s="170"/>
      <c r="E92" s="171"/>
      <c r="F92" s="101"/>
      <c r="G92" s="101"/>
      <c r="H92" s="33"/>
      <c r="I92" s="33"/>
      <c r="J92" s="33"/>
      <c r="K92" s="33"/>
    </row>
    <row r="93" spans="1:11" ht="14.25" customHeight="1">
      <c r="A93" s="101"/>
      <c r="B93" s="445">
        <f>B84+1</f>
        <v>41893</v>
      </c>
      <c r="C93" s="446" t="str">
        <f>CHOOSE(WEEKDAY(B93,2),"星期一","星期二","星期三","星期四","星期五","星期六","星期日")</f>
        <v>星期四</v>
      </c>
      <c r="D93" s="152"/>
      <c r="E93" s="153"/>
      <c r="F93" s="101"/>
      <c r="G93" s="101"/>
      <c r="H93" s="33"/>
      <c r="I93" s="33"/>
      <c r="J93" s="33"/>
      <c r="K93" s="33"/>
    </row>
    <row r="94" spans="1:11" ht="14.25" customHeight="1">
      <c r="A94" s="101"/>
      <c r="B94" s="445"/>
      <c r="C94" s="447"/>
      <c r="D94" s="154"/>
      <c r="E94" s="155"/>
      <c r="F94" s="101"/>
      <c r="G94" s="101"/>
      <c r="H94" s="33"/>
      <c r="I94" s="33"/>
      <c r="J94" s="33"/>
      <c r="K94" s="33"/>
    </row>
    <row r="95" spans="1:11" ht="14.25">
      <c r="A95" s="101"/>
      <c r="B95" s="448"/>
      <c r="C95" s="448"/>
      <c r="D95" s="156"/>
      <c r="E95" s="157"/>
      <c r="F95" s="101"/>
      <c r="G95" s="101"/>
      <c r="H95" s="33"/>
      <c r="I95" s="33"/>
      <c r="J95" s="33"/>
      <c r="K95" s="33"/>
    </row>
    <row r="96" spans="1:11" ht="14.25">
      <c r="A96" s="101"/>
      <c r="B96" s="448"/>
      <c r="C96" s="448"/>
      <c r="D96" s="156"/>
      <c r="E96" s="155"/>
      <c r="F96" s="101"/>
      <c r="G96" s="101"/>
      <c r="H96" s="33"/>
      <c r="I96" s="33"/>
      <c r="J96" s="33"/>
      <c r="K96" s="33"/>
    </row>
    <row r="97" spans="1:11" ht="14.25">
      <c r="A97" s="101"/>
      <c r="B97" s="448"/>
      <c r="C97" s="448"/>
      <c r="D97" s="156"/>
      <c r="E97" s="155"/>
      <c r="F97" s="101"/>
      <c r="G97" s="101"/>
      <c r="H97" s="33"/>
      <c r="I97" s="33"/>
      <c r="J97" s="33"/>
      <c r="K97" s="33"/>
    </row>
    <row r="98" spans="1:11" ht="14.25">
      <c r="A98" s="101"/>
      <c r="B98" s="448"/>
      <c r="C98" s="448"/>
      <c r="D98" s="156"/>
      <c r="E98" s="155"/>
      <c r="F98" s="101"/>
      <c r="G98" s="101"/>
      <c r="H98" s="33"/>
      <c r="I98" s="33"/>
      <c r="J98" s="33"/>
      <c r="K98" s="33"/>
    </row>
    <row r="99" spans="1:11" ht="14.25">
      <c r="A99" s="101"/>
      <c r="B99" s="448"/>
      <c r="C99" s="448"/>
      <c r="D99" s="156"/>
      <c r="E99" s="155"/>
      <c r="F99" s="101"/>
      <c r="G99" s="101"/>
      <c r="H99" s="33"/>
      <c r="I99" s="33"/>
      <c r="J99" s="33"/>
      <c r="K99" s="33"/>
    </row>
    <row r="100" spans="1:11" ht="15" thickBot="1">
      <c r="A100" s="101"/>
      <c r="B100" s="449"/>
      <c r="C100" s="449"/>
      <c r="D100" s="158"/>
      <c r="E100" s="159"/>
      <c r="F100" s="101"/>
      <c r="G100" s="101"/>
      <c r="H100" s="33"/>
      <c r="I100" s="33"/>
      <c r="J100" s="33"/>
      <c r="K100" s="33"/>
    </row>
    <row r="101" spans="1:11" ht="14.25">
      <c r="A101" s="101"/>
      <c r="B101" s="118"/>
      <c r="C101" s="119"/>
      <c r="D101" s="160"/>
      <c r="E101" s="161"/>
      <c r="F101" s="101"/>
      <c r="G101" s="101"/>
      <c r="H101" s="33"/>
      <c r="I101" s="33"/>
      <c r="J101" s="33"/>
      <c r="K101" s="33"/>
    </row>
    <row r="102" spans="1:11" ht="14.25" customHeight="1">
      <c r="A102" s="101"/>
      <c r="B102" s="425">
        <f>B93+1</f>
        <v>41894</v>
      </c>
      <c r="C102" s="426" t="str">
        <f>CHOOSE(WEEKDAY(B102,2),"星期一","星期二","星期三","星期四","星期五","星期六","星期日")</f>
        <v>星期五</v>
      </c>
      <c r="D102" s="162"/>
      <c r="E102" s="163"/>
      <c r="F102" s="101"/>
      <c r="G102" s="101"/>
      <c r="H102" s="33"/>
      <c r="I102" s="33"/>
      <c r="J102" s="33"/>
      <c r="K102" s="33"/>
    </row>
    <row r="103" spans="1:11" ht="14.25" customHeight="1">
      <c r="A103" s="101"/>
      <c r="B103" s="425"/>
      <c r="C103" s="427"/>
      <c r="D103" s="164"/>
      <c r="E103" s="165"/>
      <c r="F103" s="101"/>
      <c r="G103" s="101"/>
      <c r="H103" s="33"/>
      <c r="I103" s="33"/>
      <c r="J103" s="33"/>
      <c r="K103" s="33"/>
    </row>
    <row r="104" spans="1:11" ht="14.25">
      <c r="A104" s="101"/>
      <c r="B104" s="422"/>
      <c r="C104" s="422"/>
      <c r="D104" s="166"/>
      <c r="E104" s="167"/>
      <c r="F104" s="101"/>
      <c r="G104" s="101"/>
      <c r="H104" s="33"/>
      <c r="I104" s="33"/>
      <c r="J104" s="33"/>
      <c r="K104" s="33"/>
    </row>
    <row r="105" spans="1:11" ht="14.25">
      <c r="A105" s="101"/>
      <c r="B105" s="422"/>
      <c r="C105" s="422"/>
      <c r="D105" s="166"/>
      <c r="E105" s="165"/>
      <c r="F105" s="101"/>
      <c r="G105" s="101"/>
      <c r="H105" s="33"/>
      <c r="I105" s="33"/>
      <c r="J105" s="33"/>
      <c r="K105" s="33"/>
    </row>
    <row r="106" spans="1:11" ht="14.25">
      <c r="A106" s="101"/>
      <c r="B106" s="422"/>
      <c r="C106" s="422"/>
      <c r="D106" s="166"/>
      <c r="E106" s="165"/>
      <c r="F106" s="101"/>
      <c r="G106" s="101"/>
      <c r="H106" s="33"/>
      <c r="I106" s="33"/>
      <c r="J106" s="33"/>
      <c r="K106" s="33"/>
    </row>
    <row r="107" spans="1:11" ht="14.25">
      <c r="A107" s="101"/>
      <c r="B107" s="422"/>
      <c r="C107" s="422"/>
      <c r="D107" s="166"/>
      <c r="E107" s="165"/>
      <c r="F107" s="101"/>
      <c r="G107" s="101"/>
      <c r="H107" s="33"/>
      <c r="I107" s="33"/>
      <c r="J107" s="33"/>
      <c r="K107" s="33"/>
    </row>
    <row r="108" spans="1:11" ht="14.25">
      <c r="A108" s="101"/>
      <c r="B108" s="422"/>
      <c r="C108" s="422"/>
      <c r="D108" s="166"/>
      <c r="E108" s="165"/>
      <c r="F108" s="101"/>
      <c r="G108" s="101"/>
      <c r="H108" s="33"/>
      <c r="I108" s="33"/>
      <c r="J108" s="33"/>
      <c r="K108" s="33"/>
    </row>
    <row r="109" spans="1:11" ht="15" thickBot="1">
      <c r="A109" s="101"/>
      <c r="B109" s="431"/>
      <c r="C109" s="431"/>
      <c r="D109" s="168"/>
      <c r="E109" s="169"/>
      <c r="F109" s="101"/>
      <c r="G109" s="101"/>
      <c r="H109" s="33"/>
      <c r="I109" s="33"/>
      <c r="J109" s="33"/>
      <c r="K109" s="33"/>
    </row>
    <row r="110" spans="1:11" ht="14.25">
      <c r="A110" s="101"/>
      <c r="B110" s="129"/>
      <c r="C110" s="130"/>
      <c r="D110" s="170"/>
      <c r="E110" s="171"/>
      <c r="F110" s="101"/>
      <c r="G110" s="101"/>
      <c r="H110" s="33"/>
      <c r="I110" s="33"/>
      <c r="J110" s="33"/>
      <c r="K110" s="33"/>
    </row>
    <row r="111" spans="1:11" ht="14.25" customHeight="1">
      <c r="A111" s="101"/>
      <c r="B111" s="445">
        <f>B102+1</f>
        <v>41895</v>
      </c>
      <c r="C111" s="446" t="str">
        <f>CHOOSE(WEEKDAY(B111,2),"星期一","星期二","星期三","星期四","星期五","星期六","星期日")</f>
        <v>星期六</v>
      </c>
      <c r="D111" s="152"/>
      <c r="E111" s="153"/>
      <c r="F111" s="101"/>
      <c r="G111" s="101"/>
      <c r="H111" s="33"/>
      <c r="I111" s="33"/>
      <c r="J111" s="33"/>
      <c r="K111" s="33"/>
    </row>
    <row r="112" spans="1:11" ht="14.25" customHeight="1">
      <c r="A112" s="101"/>
      <c r="B112" s="445"/>
      <c r="C112" s="447"/>
      <c r="D112" s="154"/>
      <c r="E112" s="155"/>
      <c r="F112" s="101"/>
      <c r="G112" s="101"/>
      <c r="H112" s="33"/>
      <c r="I112" s="33"/>
      <c r="J112" s="33"/>
      <c r="K112" s="33"/>
    </row>
    <row r="113" spans="1:11" ht="14.25">
      <c r="A113" s="101"/>
      <c r="B113" s="448"/>
      <c r="C113" s="448"/>
      <c r="D113" s="156"/>
      <c r="E113" s="157"/>
      <c r="F113" s="101"/>
      <c r="G113" s="101"/>
      <c r="H113" s="33"/>
      <c r="I113" s="33"/>
      <c r="J113" s="33"/>
      <c r="K113" s="33"/>
    </row>
    <row r="114" spans="1:11" ht="14.25">
      <c r="A114" s="101"/>
      <c r="B114" s="448"/>
      <c r="C114" s="448"/>
      <c r="D114" s="156"/>
      <c r="E114" s="155"/>
      <c r="F114" s="101"/>
      <c r="G114" s="101"/>
      <c r="H114" s="33"/>
      <c r="I114" s="33"/>
      <c r="J114" s="33"/>
      <c r="K114" s="33"/>
    </row>
    <row r="115" spans="1:11" ht="14.25">
      <c r="A115" s="101"/>
      <c r="B115" s="448"/>
      <c r="C115" s="448"/>
      <c r="D115" s="156"/>
      <c r="E115" s="155"/>
      <c r="F115" s="101"/>
      <c r="G115" s="101"/>
      <c r="H115" s="33"/>
      <c r="I115" s="33"/>
      <c r="J115" s="33"/>
      <c r="K115" s="33"/>
    </row>
    <row r="116" spans="1:11" ht="14.25">
      <c r="A116" s="101"/>
      <c r="B116" s="448"/>
      <c r="C116" s="448"/>
      <c r="D116" s="156"/>
      <c r="E116" s="155"/>
      <c r="F116" s="101"/>
      <c r="G116" s="101"/>
      <c r="H116" s="33"/>
      <c r="I116" s="33"/>
      <c r="J116" s="33"/>
      <c r="K116" s="33"/>
    </row>
    <row r="117" spans="1:11" ht="14.25">
      <c r="A117" s="101"/>
      <c r="B117" s="448"/>
      <c r="C117" s="448"/>
      <c r="D117" s="156"/>
      <c r="E117" s="155"/>
      <c r="F117" s="101"/>
      <c r="G117" s="101"/>
      <c r="H117" s="33"/>
      <c r="I117" s="33"/>
      <c r="J117" s="33"/>
      <c r="K117" s="33"/>
    </row>
    <row r="118" spans="1:11" ht="15" thickBot="1">
      <c r="A118" s="101"/>
      <c r="B118" s="449"/>
      <c r="C118" s="449"/>
      <c r="D118" s="158"/>
      <c r="E118" s="159"/>
      <c r="F118" s="101"/>
      <c r="G118" s="101"/>
      <c r="H118" s="33"/>
      <c r="I118" s="33"/>
      <c r="J118" s="33"/>
      <c r="K118" s="33"/>
    </row>
    <row r="119" spans="1:11" ht="14.25">
      <c r="A119" s="101"/>
      <c r="B119" s="118"/>
      <c r="C119" s="119"/>
      <c r="D119" s="160"/>
      <c r="E119" s="161"/>
      <c r="F119" s="101"/>
      <c r="G119" s="101"/>
      <c r="H119" s="33"/>
      <c r="I119" s="33"/>
      <c r="J119" s="33"/>
      <c r="K119" s="33"/>
    </row>
    <row r="120" spans="1:11" ht="14.25" customHeight="1">
      <c r="A120" s="101"/>
      <c r="B120" s="425">
        <f>B111+1</f>
        <v>41896</v>
      </c>
      <c r="C120" s="426" t="str">
        <f>CHOOSE(WEEKDAY(B120,2),"星期一","星期二","星期三","星期四","星期五","星期六","星期日")</f>
        <v>星期日</v>
      </c>
      <c r="D120" s="162"/>
      <c r="E120" s="163"/>
      <c r="F120" s="101"/>
      <c r="G120" s="101"/>
      <c r="H120" s="33"/>
      <c r="I120" s="33"/>
      <c r="J120" s="33"/>
      <c r="K120" s="33"/>
    </row>
    <row r="121" spans="1:11" ht="14.25" customHeight="1">
      <c r="A121" s="101"/>
      <c r="B121" s="425"/>
      <c r="C121" s="427"/>
      <c r="D121" s="164"/>
      <c r="E121" s="165"/>
      <c r="F121" s="101"/>
      <c r="G121" s="101"/>
      <c r="H121" s="33"/>
      <c r="I121" s="33"/>
      <c r="J121" s="33"/>
      <c r="K121" s="33"/>
    </row>
    <row r="122" spans="1:11" ht="14.25">
      <c r="A122" s="101"/>
      <c r="B122" s="422"/>
      <c r="C122" s="422"/>
      <c r="D122" s="166"/>
      <c r="E122" s="167"/>
      <c r="F122" s="101"/>
      <c r="G122" s="101"/>
      <c r="H122" s="33"/>
      <c r="I122" s="33"/>
      <c r="J122" s="33"/>
      <c r="K122" s="33"/>
    </row>
    <row r="123" spans="1:11" ht="14.25">
      <c r="A123" s="101"/>
      <c r="B123" s="422"/>
      <c r="C123" s="422"/>
      <c r="D123" s="166"/>
      <c r="E123" s="165"/>
      <c r="F123" s="101"/>
      <c r="G123" s="101"/>
      <c r="H123" s="33"/>
      <c r="I123" s="33"/>
      <c r="J123" s="33"/>
      <c r="K123" s="33"/>
    </row>
    <row r="124" spans="1:11" ht="14.25">
      <c r="A124" s="101"/>
      <c r="B124" s="422"/>
      <c r="C124" s="422"/>
      <c r="D124" s="166"/>
      <c r="E124" s="165"/>
      <c r="F124" s="101"/>
      <c r="G124" s="101"/>
      <c r="H124" s="33"/>
      <c r="I124" s="33"/>
      <c r="J124" s="33"/>
      <c r="K124" s="33"/>
    </row>
    <row r="125" spans="1:11" ht="14.25">
      <c r="A125" s="101"/>
      <c r="B125" s="422"/>
      <c r="C125" s="422"/>
      <c r="D125" s="166"/>
      <c r="E125" s="165"/>
      <c r="F125" s="101"/>
      <c r="G125" s="101"/>
      <c r="H125" s="33"/>
      <c r="I125" s="33"/>
      <c r="J125" s="33"/>
      <c r="K125" s="33"/>
    </row>
    <row r="126" spans="1:11" ht="14.25">
      <c r="A126" s="101"/>
      <c r="B126" s="422"/>
      <c r="C126" s="422"/>
      <c r="D126" s="166"/>
      <c r="E126" s="165"/>
      <c r="F126" s="101"/>
      <c r="G126" s="101"/>
      <c r="H126" s="33"/>
      <c r="I126" s="33"/>
      <c r="J126" s="33"/>
      <c r="K126" s="33"/>
    </row>
    <row r="127" spans="1:11" ht="15" thickBot="1">
      <c r="A127" s="101"/>
      <c r="B127" s="431"/>
      <c r="C127" s="431"/>
      <c r="D127" s="168"/>
      <c r="E127" s="169"/>
      <c r="F127" s="101"/>
      <c r="G127" s="101"/>
      <c r="H127" s="33"/>
      <c r="I127" s="33"/>
      <c r="J127" s="33"/>
      <c r="K127" s="33"/>
    </row>
    <row r="128" spans="1:11" ht="14.25">
      <c r="A128" s="101"/>
      <c r="B128" s="129"/>
      <c r="C128" s="130"/>
      <c r="D128" s="170"/>
      <c r="E128" s="171"/>
      <c r="F128" s="101"/>
      <c r="G128" s="101"/>
      <c r="H128" s="33"/>
      <c r="I128" s="33"/>
      <c r="J128" s="33"/>
      <c r="K128" s="33"/>
    </row>
    <row r="129" spans="1:11" ht="14.25" customHeight="1">
      <c r="A129" s="101"/>
      <c r="B129" s="445">
        <f>B120+1</f>
        <v>41897</v>
      </c>
      <c r="C129" s="446" t="str">
        <f>CHOOSE(WEEKDAY(B129,2),"星期一","星期二","星期三","星期四","星期五","星期六","星期日")</f>
        <v>星期一</v>
      </c>
      <c r="D129" s="152"/>
      <c r="E129" s="153"/>
      <c r="F129" s="101"/>
      <c r="G129" s="101"/>
      <c r="H129" s="33"/>
      <c r="I129" s="33"/>
      <c r="J129" s="33"/>
      <c r="K129" s="33"/>
    </row>
    <row r="130" spans="1:11" ht="14.25" customHeight="1">
      <c r="A130" s="101"/>
      <c r="B130" s="445"/>
      <c r="C130" s="447"/>
      <c r="D130" s="154"/>
      <c r="E130" s="155"/>
      <c r="F130" s="101"/>
      <c r="G130" s="101"/>
      <c r="H130" s="33"/>
      <c r="I130" s="33"/>
      <c r="J130" s="33"/>
      <c r="K130" s="33"/>
    </row>
    <row r="131" spans="1:11" ht="14.25">
      <c r="A131" s="101"/>
      <c r="B131" s="448"/>
      <c r="C131" s="448"/>
      <c r="D131" s="156"/>
      <c r="E131" s="157"/>
      <c r="F131" s="101"/>
      <c r="G131" s="101"/>
      <c r="H131" s="33"/>
      <c r="I131" s="33"/>
      <c r="J131" s="33"/>
      <c r="K131" s="33"/>
    </row>
    <row r="132" spans="1:11" ht="14.25">
      <c r="A132" s="101"/>
      <c r="B132" s="448"/>
      <c r="C132" s="448"/>
      <c r="D132" s="156"/>
      <c r="E132" s="155"/>
      <c r="F132" s="101"/>
      <c r="G132" s="101"/>
      <c r="H132" s="33"/>
      <c r="I132" s="33"/>
      <c r="J132" s="33"/>
      <c r="K132" s="33"/>
    </row>
    <row r="133" spans="1:11" ht="14.25">
      <c r="A133" s="101"/>
      <c r="B133" s="448"/>
      <c r="C133" s="448"/>
      <c r="D133" s="156"/>
      <c r="E133" s="155"/>
      <c r="F133" s="101"/>
      <c r="G133" s="101"/>
      <c r="H133" s="33"/>
      <c r="I133" s="33"/>
      <c r="J133" s="33"/>
      <c r="K133" s="33"/>
    </row>
    <row r="134" spans="1:11" ht="14.25">
      <c r="A134" s="101"/>
      <c r="B134" s="448"/>
      <c r="C134" s="448"/>
      <c r="D134" s="156"/>
      <c r="E134" s="155"/>
      <c r="F134" s="101"/>
      <c r="G134" s="101"/>
      <c r="H134" s="33"/>
      <c r="I134" s="33"/>
      <c r="J134" s="33"/>
      <c r="K134" s="33"/>
    </row>
    <row r="135" spans="1:11" ht="14.25">
      <c r="A135" s="101"/>
      <c r="B135" s="448"/>
      <c r="C135" s="448"/>
      <c r="D135" s="156"/>
      <c r="E135" s="155"/>
      <c r="F135" s="101"/>
      <c r="G135" s="101"/>
      <c r="H135" s="33"/>
      <c r="I135" s="33"/>
      <c r="J135" s="33"/>
      <c r="K135" s="33"/>
    </row>
    <row r="136" spans="1:11" ht="15" thickBot="1">
      <c r="A136" s="101"/>
      <c r="B136" s="449"/>
      <c r="C136" s="449"/>
      <c r="D136" s="158"/>
      <c r="E136" s="159"/>
      <c r="F136" s="101"/>
      <c r="G136" s="101"/>
      <c r="H136" s="33"/>
      <c r="I136" s="33"/>
      <c r="J136" s="33"/>
      <c r="K136" s="33"/>
    </row>
    <row r="137" spans="1:11" ht="14.25">
      <c r="A137" s="101"/>
      <c r="B137" s="118"/>
      <c r="C137" s="119"/>
      <c r="D137" s="160"/>
      <c r="E137" s="161"/>
      <c r="F137" s="101"/>
      <c r="G137" s="101"/>
      <c r="H137" s="33"/>
      <c r="I137" s="33"/>
      <c r="J137" s="33"/>
      <c r="K137" s="33"/>
    </row>
    <row r="138" spans="1:11" ht="14.25" customHeight="1">
      <c r="A138" s="101"/>
      <c r="B138" s="425">
        <f>B129+1</f>
        <v>41898</v>
      </c>
      <c r="C138" s="426" t="str">
        <f>CHOOSE(WEEKDAY(B138,2),"星期一","星期二","星期三","星期四","星期五","星期六","星期日")</f>
        <v>星期二</v>
      </c>
      <c r="D138" s="162"/>
      <c r="E138" s="163"/>
      <c r="F138" s="101"/>
      <c r="G138" s="101"/>
      <c r="H138" s="33"/>
      <c r="I138" s="33"/>
      <c r="J138" s="33"/>
      <c r="K138" s="33"/>
    </row>
    <row r="139" spans="1:11" ht="14.25" customHeight="1">
      <c r="A139" s="101"/>
      <c r="B139" s="425"/>
      <c r="C139" s="427"/>
      <c r="D139" s="164"/>
      <c r="E139" s="165"/>
      <c r="F139" s="101"/>
      <c r="G139" s="101"/>
      <c r="H139" s="33"/>
      <c r="I139" s="33"/>
      <c r="J139" s="33"/>
      <c r="K139" s="33"/>
    </row>
    <row r="140" spans="1:11" ht="14.25">
      <c r="A140" s="101"/>
      <c r="B140" s="422"/>
      <c r="C140" s="422"/>
      <c r="D140" s="166"/>
      <c r="E140" s="167"/>
      <c r="F140" s="101"/>
      <c r="G140" s="101"/>
      <c r="H140" s="33"/>
      <c r="I140" s="33"/>
      <c r="J140" s="33"/>
      <c r="K140" s="33"/>
    </row>
    <row r="141" spans="1:11" ht="14.25">
      <c r="A141" s="101"/>
      <c r="B141" s="422"/>
      <c r="C141" s="422"/>
      <c r="D141" s="166"/>
      <c r="E141" s="165"/>
      <c r="F141" s="101"/>
      <c r="G141" s="101"/>
      <c r="H141" s="33"/>
      <c r="I141" s="33"/>
      <c r="J141" s="33"/>
      <c r="K141" s="33"/>
    </row>
    <row r="142" spans="1:11" ht="14.25">
      <c r="A142" s="101"/>
      <c r="B142" s="422"/>
      <c r="C142" s="422"/>
      <c r="D142" s="166"/>
      <c r="E142" s="165"/>
      <c r="F142" s="101"/>
      <c r="G142" s="101"/>
      <c r="H142" s="33"/>
      <c r="I142" s="33"/>
      <c r="J142" s="33"/>
      <c r="K142" s="33"/>
    </row>
    <row r="143" spans="1:11" ht="14.25">
      <c r="A143" s="101"/>
      <c r="B143" s="422"/>
      <c r="C143" s="422"/>
      <c r="D143" s="166"/>
      <c r="E143" s="165"/>
      <c r="F143" s="101"/>
      <c r="G143" s="101"/>
      <c r="H143" s="33"/>
      <c r="I143" s="33"/>
      <c r="J143" s="33"/>
      <c r="K143" s="33"/>
    </row>
    <row r="144" spans="1:11" ht="14.25">
      <c r="A144" s="101"/>
      <c r="B144" s="422"/>
      <c r="C144" s="422"/>
      <c r="D144" s="166"/>
      <c r="E144" s="165"/>
      <c r="F144" s="101"/>
      <c r="G144" s="101"/>
      <c r="H144" s="33"/>
      <c r="I144" s="33"/>
      <c r="J144" s="33"/>
      <c r="K144" s="33"/>
    </row>
    <row r="145" spans="1:11" ht="15" thickBot="1">
      <c r="A145" s="101"/>
      <c r="B145" s="431"/>
      <c r="C145" s="431"/>
      <c r="D145" s="168"/>
      <c r="E145" s="169"/>
      <c r="F145" s="101"/>
      <c r="G145" s="101"/>
      <c r="H145" s="33"/>
      <c r="I145" s="33"/>
      <c r="J145" s="33"/>
      <c r="K145" s="33"/>
    </row>
    <row r="146" spans="1:11" ht="14.25">
      <c r="A146" s="101"/>
      <c r="B146" s="129"/>
      <c r="C146" s="130"/>
      <c r="D146" s="170"/>
      <c r="E146" s="171"/>
      <c r="F146" s="101"/>
      <c r="G146" s="101"/>
      <c r="H146" s="33"/>
      <c r="I146" s="33"/>
      <c r="J146" s="33"/>
      <c r="K146" s="33"/>
    </row>
    <row r="147" spans="1:11" ht="14.25" customHeight="1">
      <c r="A147" s="101"/>
      <c r="B147" s="445">
        <f>B138+1</f>
        <v>41899</v>
      </c>
      <c r="C147" s="446" t="str">
        <f>CHOOSE(WEEKDAY(B147,2),"星期一","星期二","星期三","星期四","星期五","星期六","星期日")</f>
        <v>星期三</v>
      </c>
      <c r="D147" s="152"/>
      <c r="E147" s="153"/>
      <c r="F147" s="101"/>
      <c r="G147" s="101"/>
      <c r="H147" s="33"/>
      <c r="I147" s="33"/>
      <c r="J147" s="33"/>
      <c r="K147" s="33"/>
    </row>
    <row r="148" spans="1:11" ht="14.25" customHeight="1">
      <c r="A148" s="101"/>
      <c r="B148" s="445"/>
      <c r="C148" s="447"/>
      <c r="D148" s="154"/>
      <c r="E148" s="155"/>
      <c r="F148" s="101"/>
      <c r="G148" s="101"/>
      <c r="H148" s="33"/>
      <c r="I148" s="33"/>
      <c r="J148" s="33"/>
      <c r="K148" s="33"/>
    </row>
    <row r="149" spans="1:11" ht="14.25">
      <c r="A149" s="101"/>
      <c r="B149" s="448"/>
      <c r="C149" s="448"/>
      <c r="D149" s="156"/>
      <c r="E149" s="157"/>
      <c r="F149" s="101"/>
      <c r="G149" s="101"/>
      <c r="H149" s="33"/>
      <c r="I149" s="33"/>
      <c r="J149" s="33"/>
      <c r="K149" s="33"/>
    </row>
    <row r="150" spans="1:11" ht="14.25">
      <c r="A150" s="101"/>
      <c r="B150" s="448"/>
      <c r="C150" s="448"/>
      <c r="D150" s="156"/>
      <c r="E150" s="155"/>
      <c r="F150" s="101"/>
      <c r="G150" s="101"/>
      <c r="H150" s="33"/>
      <c r="I150" s="33"/>
      <c r="J150" s="33"/>
      <c r="K150" s="33"/>
    </row>
    <row r="151" spans="1:11" ht="14.25">
      <c r="A151" s="101"/>
      <c r="B151" s="448"/>
      <c r="C151" s="448"/>
      <c r="D151" s="156"/>
      <c r="E151" s="155"/>
      <c r="F151" s="101"/>
      <c r="G151" s="101"/>
      <c r="H151" s="33"/>
      <c r="I151" s="33"/>
      <c r="J151" s="33"/>
      <c r="K151" s="33"/>
    </row>
    <row r="152" spans="1:11" ht="14.25">
      <c r="A152" s="101"/>
      <c r="B152" s="448"/>
      <c r="C152" s="448"/>
      <c r="D152" s="156"/>
      <c r="E152" s="155"/>
      <c r="F152" s="101"/>
      <c r="G152" s="101"/>
      <c r="H152" s="33"/>
      <c r="I152" s="33"/>
      <c r="J152" s="33"/>
      <c r="K152" s="33"/>
    </row>
    <row r="153" spans="1:11" ht="14.25">
      <c r="A153" s="101"/>
      <c r="B153" s="448"/>
      <c r="C153" s="448"/>
      <c r="D153" s="156"/>
      <c r="E153" s="155"/>
      <c r="F153" s="101"/>
      <c r="G153" s="101"/>
      <c r="H153" s="33"/>
      <c r="I153" s="33"/>
      <c r="J153" s="33"/>
      <c r="K153" s="33"/>
    </row>
    <row r="154" spans="1:11" ht="15" thickBot="1">
      <c r="A154" s="101"/>
      <c r="B154" s="449"/>
      <c r="C154" s="449"/>
      <c r="D154" s="158"/>
      <c r="E154" s="159"/>
      <c r="F154" s="101"/>
      <c r="G154" s="101"/>
      <c r="H154" s="33"/>
      <c r="I154" s="33"/>
      <c r="J154" s="33"/>
      <c r="K154" s="33"/>
    </row>
    <row r="155" spans="1:11" ht="14.25">
      <c r="A155" s="101"/>
      <c r="B155" s="118"/>
      <c r="C155" s="119"/>
      <c r="D155" s="160"/>
      <c r="E155" s="161"/>
      <c r="F155" s="101"/>
      <c r="G155" s="101"/>
      <c r="H155" s="33"/>
      <c r="I155" s="33"/>
      <c r="J155" s="33"/>
      <c r="K155" s="33"/>
    </row>
    <row r="156" spans="1:11" ht="14.25" customHeight="1">
      <c r="A156" s="101"/>
      <c r="B156" s="425">
        <f>B147+1</f>
        <v>41900</v>
      </c>
      <c r="C156" s="426" t="str">
        <f>CHOOSE(WEEKDAY(B156,2),"星期一","星期二","星期三","星期四","星期五","星期六","星期日")</f>
        <v>星期四</v>
      </c>
      <c r="D156" s="162"/>
      <c r="E156" s="163"/>
      <c r="F156" s="101"/>
      <c r="G156" s="101"/>
      <c r="H156" s="33"/>
      <c r="I156" s="33"/>
      <c r="J156" s="33"/>
      <c r="K156" s="33"/>
    </row>
    <row r="157" spans="1:11" ht="14.25" customHeight="1">
      <c r="A157" s="101"/>
      <c r="B157" s="425"/>
      <c r="C157" s="427"/>
      <c r="D157" s="164"/>
      <c r="E157" s="165"/>
      <c r="F157" s="101"/>
      <c r="G157" s="101"/>
      <c r="H157" s="33"/>
      <c r="I157" s="33"/>
      <c r="J157" s="33"/>
      <c r="K157" s="33"/>
    </row>
    <row r="158" spans="1:11" ht="14.25">
      <c r="A158" s="101"/>
      <c r="B158" s="422"/>
      <c r="C158" s="422"/>
      <c r="D158" s="166"/>
      <c r="E158" s="167"/>
      <c r="F158" s="101"/>
      <c r="G158" s="101"/>
      <c r="H158" s="33"/>
      <c r="I158" s="33"/>
      <c r="J158" s="33"/>
      <c r="K158" s="33"/>
    </row>
    <row r="159" spans="1:11" ht="14.25">
      <c r="A159" s="101"/>
      <c r="B159" s="422"/>
      <c r="C159" s="422"/>
      <c r="D159" s="166"/>
      <c r="E159" s="165"/>
      <c r="F159" s="101"/>
      <c r="G159" s="101"/>
      <c r="H159" s="33"/>
      <c r="I159" s="33"/>
      <c r="J159" s="33"/>
      <c r="K159" s="33"/>
    </row>
    <row r="160" spans="1:11" ht="14.25">
      <c r="A160" s="101"/>
      <c r="B160" s="422"/>
      <c r="C160" s="422"/>
      <c r="D160" s="166"/>
      <c r="E160" s="165"/>
      <c r="F160" s="101"/>
      <c r="G160" s="101"/>
      <c r="H160" s="33"/>
      <c r="I160" s="33"/>
      <c r="J160" s="33"/>
      <c r="K160" s="33"/>
    </row>
    <row r="161" spans="1:11" ht="14.25">
      <c r="A161" s="101"/>
      <c r="B161" s="422"/>
      <c r="C161" s="422"/>
      <c r="D161" s="166"/>
      <c r="E161" s="165"/>
      <c r="F161" s="101"/>
      <c r="G161" s="101"/>
      <c r="H161" s="33"/>
      <c r="I161" s="33"/>
      <c r="J161" s="33"/>
      <c r="K161" s="33"/>
    </row>
    <row r="162" spans="1:11" ht="14.25">
      <c r="A162" s="101"/>
      <c r="B162" s="422"/>
      <c r="C162" s="422"/>
      <c r="D162" s="166"/>
      <c r="E162" s="165"/>
      <c r="F162" s="101"/>
      <c r="G162" s="101"/>
      <c r="H162" s="33"/>
      <c r="I162" s="33"/>
      <c r="J162" s="33"/>
      <c r="K162" s="33"/>
    </row>
    <row r="163" spans="1:11" ht="15" thickBot="1">
      <c r="A163" s="101"/>
      <c r="B163" s="431"/>
      <c r="C163" s="431"/>
      <c r="D163" s="168"/>
      <c r="E163" s="169"/>
      <c r="F163" s="101"/>
      <c r="G163" s="101"/>
      <c r="H163" s="33"/>
      <c r="I163" s="33"/>
      <c r="J163" s="33"/>
      <c r="K163" s="33"/>
    </row>
    <row r="164" spans="1:11" ht="14.25">
      <c r="A164" s="101"/>
      <c r="B164" s="129"/>
      <c r="C164" s="130"/>
      <c r="D164" s="170"/>
      <c r="E164" s="171"/>
      <c r="F164" s="101"/>
      <c r="G164" s="101"/>
      <c r="H164" s="33"/>
      <c r="I164" s="33"/>
      <c r="J164" s="33"/>
      <c r="K164" s="33"/>
    </row>
    <row r="165" spans="1:11" ht="14.25" customHeight="1">
      <c r="A165" s="101"/>
      <c r="B165" s="445">
        <f>B156+1</f>
        <v>41901</v>
      </c>
      <c r="C165" s="446" t="str">
        <f>CHOOSE(WEEKDAY(B165,2),"星期一","星期二","星期三","星期四","星期五","星期六","星期日")</f>
        <v>星期五</v>
      </c>
      <c r="D165" s="152"/>
      <c r="E165" s="153"/>
      <c r="F165" s="101"/>
      <c r="G165" s="101"/>
      <c r="H165" s="33"/>
      <c r="I165" s="33"/>
      <c r="J165" s="33"/>
      <c r="K165" s="33"/>
    </row>
    <row r="166" spans="1:11" ht="14.25" customHeight="1">
      <c r="A166" s="101"/>
      <c r="B166" s="445"/>
      <c r="C166" s="447"/>
      <c r="D166" s="154"/>
      <c r="E166" s="155"/>
      <c r="F166" s="101"/>
      <c r="G166" s="101"/>
      <c r="H166" s="33"/>
      <c r="I166" s="33"/>
      <c r="J166" s="33"/>
      <c r="K166" s="33"/>
    </row>
    <row r="167" spans="1:11" ht="14.25">
      <c r="A167" s="101"/>
      <c r="B167" s="448"/>
      <c r="C167" s="448"/>
      <c r="D167" s="156"/>
      <c r="E167" s="157"/>
      <c r="F167" s="101"/>
      <c r="G167" s="101"/>
      <c r="H167" s="33"/>
      <c r="I167" s="33"/>
      <c r="J167" s="33"/>
      <c r="K167" s="33"/>
    </row>
    <row r="168" spans="1:11" ht="14.25">
      <c r="A168" s="101"/>
      <c r="B168" s="448"/>
      <c r="C168" s="448"/>
      <c r="D168" s="156"/>
      <c r="E168" s="155"/>
      <c r="F168" s="101"/>
      <c r="G168" s="101"/>
      <c r="H168" s="33"/>
      <c r="I168" s="33"/>
      <c r="J168" s="33"/>
      <c r="K168" s="33"/>
    </row>
    <row r="169" spans="1:11" ht="14.25">
      <c r="A169" s="101"/>
      <c r="B169" s="448"/>
      <c r="C169" s="448"/>
      <c r="D169" s="156"/>
      <c r="E169" s="155"/>
      <c r="F169" s="101"/>
      <c r="G169" s="101"/>
      <c r="H169" s="33"/>
      <c r="I169" s="33"/>
      <c r="J169" s="33"/>
      <c r="K169" s="33"/>
    </row>
    <row r="170" spans="1:11" ht="14.25">
      <c r="A170" s="101"/>
      <c r="B170" s="448"/>
      <c r="C170" s="448"/>
      <c r="D170" s="156"/>
      <c r="E170" s="155"/>
      <c r="F170" s="101"/>
      <c r="G170" s="101"/>
      <c r="H170" s="33"/>
      <c r="I170" s="33"/>
      <c r="J170" s="33"/>
      <c r="K170" s="33"/>
    </row>
    <row r="171" spans="1:11" ht="14.25">
      <c r="A171" s="101"/>
      <c r="B171" s="448"/>
      <c r="C171" s="448"/>
      <c r="D171" s="156"/>
      <c r="E171" s="155"/>
      <c r="F171" s="101"/>
      <c r="G171" s="101"/>
      <c r="H171" s="33"/>
      <c r="I171" s="33"/>
      <c r="J171" s="33"/>
      <c r="K171" s="33"/>
    </row>
    <row r="172" spans="1:11" ht="15" thickBot="1">
      <c r="A172" s="101"/>
      <c r="B172" s="449"/>
      <c r="C172" s="449"/>
      <c r="D172" s="158"/>
      <c r="E172" s="159"/>
      <c r="F172" s="101"/>
      <c r="G172" s="101"/>
      <c r="H172" s="33"/>
      <c r="I172" s="33"/>
      <c r="J172" s="33"/>
      <c r="K172" s="33"/>
    </row>
    <row r="173" spans="1:11" ht="14.25">
      <c r="A173" s="101"/>
      <c r="B173" s="118"/>
      <c r="C173" s="119"/>
      <c r="D173" s="160"/>
      <c r="E173" s="161"/>
      <c r="F173" s="101"/>
      <c r="G173" s="101"/>
      <c r="H173" s="33"/>
      <c r="I173" s="33"/>
      <c r="J173" s="33"/>
      <c r="K173" s="33"/>
    </row>
    <row r="174" spans="1:11" ht="14.25" customHeight="1">
      <c r="A174" s="101"/>
      <c r="B174" s="425">
        <f>B165+1</f>
        <v>41902</v>
      </c>
      <c r="C174" s="426" t="str">
        <f>CHOOSE(WEEKDAY(B174,2),"星期一","星期二","星期三","星期四","星期五","星期六","星期日")</f>
        <v>星期六</v>
      </c>
      <c r="D174" s="162"/>
      <c r="E174" s="163"/>
      <c r="F174" s="101"/>
      <c r="G174" s="101"/>
      <c r="H174" s="33"/>
      <c r="I174" s="33"/>
      <c r="J174" s="33"/>
      <c r="K174" s="33"/>
    </row>
    <row r="175" spans="1:11" ht="14.25" customHeight="1">
      <c r="A175" s="101"/>
      <c r="B175" s="425"/>
      <c r="C175" s="427"/>
      <c r="D175" s="164"/>
      <c r="E175" s="165"/>
      <c r="F175" s="101"/>
      <c r="G175" s="101"/>
      <c r="H175" s="33"/>
      <c r="I175" s="33"/>
      <c r="J175" s="33"/>
      <c r="K175" s="33"/>
    </row>
    <row r="176" spans="1:11" ht="14.25">
      <c r="A176" s="101"/>
      <c r="B176" s="422"/>
      <c r="C176" s="422"/>
      <c r="D176" s="166"/>
      <c r="E176" s="167"/>
      <c r="F176" s="101"/>
      <c r="G176" s="101"/>
      <c r="H176" s="33"/>
      <c r="I176" s="33"/>
      <c r="J176" s="33"/>
      <c r="K176" s="33"/>
    </row>
    <row r="177" spans="1:11" ht="14.25">
      <c r="A177" s="101"/>
      <c r="B177" s="422"/>
      <c r="C177" s="422"/>
      <c r="D177" s="166"/>
      <c r="E177" s="165"/>
      <c r="F177" s="101"/>
      <c r="G177" s="101"/>
      <c r="H177" s="33"/>
      <c r="I177" s="33"/>
      <c r="J177" s="33"/>
      <c r="K177" s="33"/>
    </row>
    <row r="178" spans="1:11" ht="14.25">
      <c r="A178" s="101"/>
      <c r="B178" s="422"/>
      <c r="C178" s="422"/>
      <c r="D178" s="166"/>
      <c r="E178" s="165"/>
      <c r="F178" s="101"/>
      <c r="G178" s="101"/>
      <c r="H178" s="33"/>
      <c r="I178" s="33"/>
      <c r="J178" s="33"/>
      <c r="K178" s="33"/>
    </row>
    <row r="179" spans="1:11" ht="14.25">
      <c r="A179" s="101"/>
      <c r="B179" s="422"/>
      <c r="C179" s="422"/>
      <c r="D179" s="166"/>
      <c r="E179" s="165"/>
      <c r="F179" s="101"/>
      <c r="G179" s="101"/>
      <c r="H179" s="33"/>
      <c r="I179" s="33"/>
      <c r="J179" s="33"/>
      <c r="K179" s="33"/>
    </row>
    <row r="180" spans="1:11" ht="14.25">
      <c r="A180" s="101"/>
      <c r="B180" s="422"/>
      <c r="C180" s="422"/>
      <c r="D180" s="166"/>
      <c r="E180" s="165"/>
      <c r="F180" s="101"/>
      <c r="G180" s="101"/>
      <c r="H180" s="33"/>
      <c r="I180" s="33"/>
      <c r="J180" s="33"/>
      <c r="K180" s="33"/>
    </row>
    <row r="181" spans="1:11" ht="15" thickBot="1">
      <c r="A181" s="101"/>
      <c r="B181" s="431"/>
      <c r="C181" s="431"/>
      <c r="D181" s="168"/>
      <c r="E181" s="169"/>
      <c r="F181" s="101"/>
      <c r="G181" s="101"/>
      <c r="H181" s="33"/>
      <c r="I181" s="33"/>
      <c r="J181" s="33"/>
      <c r="K181" s="33"/>
    </row>
    <row r="182" spans="1:11" ht="14.25">
      <c r="A182" s="101"/>
      <c r="B182" s="129"/>
      <c r="C182" s="130"/>
      <c r="D182" s="170"/>
      <c r="E182" s="171"/>
      <c r="F182" s="101"/>
      <c r="G182" s="101"/>
      <c r="H182" s="33"/>
      <c r="I182" s="33"/>
      <c r="J182" s="33"/>
      <c r="K182" s="33"/>
    </row>
    <row r="183" spans="1:11" ht="14.25" customHeight="1">
      <c r="A183" s="101"/>
      <c r="B183" s="445">
        <f>B174+1</f>
        <v>41903</v>
      </c>
      <c r="C183" s="446" t="str">
        <f>CHOOSE(WEEKDAY(B183,2),"星期一","星期二","星期三","星期四","星期五","星期六","星期日")</f>
        <v>星期日</v>
      </c>
      <c r="D183" s="152"/>
      <c r="E183" s="153"/>
      <c r="F183" s="101"/>
      <c r="G183" s="101"/>
      <c r="H183" s="33"/>
      <c r="I183" s="33"/>
      <c r="J183" s="33"/>
      <c r="K183" s="33"/>
    </row>
    <row r="184" spans="1:11" ht="14.25" customHeight="1">
      <c r="A184" s="101"/>
      <c r="B184" s="445"/>
      <c r="C184" s="447"/>
      <c r="D184" s="154"/>
      <c r="E184" s="155"/>
      <c r="F184" s="101"/>
      <c r="G184" s="101"/>
      <c r="H184" s="33"/>
      <c r="I184" s="33"/>
      <c r="J184" s="33"/>
      <c r="K184" s="33"/>
    </row>
    <row r="185" spans="1:11" ht="14.25">
      <c r="A185" s="101"/>
      <c r="B185" s="448"/>
      <c r="C185" s="448"/>
      <c r="D185" s="156"/>
      <c r="E185" s="157"/>
      <c r="F185" s="101"/>
      <c r="G185" s="101"/>
      <c r="H185" s="33"/>
      <c r="I185" s="33"/>
      <c r="J185" s="33"/>
      <c r="K185" s="33"/>
    </row>
    <row r="186" spans="1:11" ht="14.25">
      <c r="A186" s="101"/>
      <c r="B186" s="448"/>
      <c r="C186" s="448"/>
      <c r="D186" s="156"/>
      <c r="E186" s="155"/>
      <c r="F186" s="101"/>
      <c r="G186" s="101"/>
      <c r="H186" s="33"/>
      <c r="I186" s="33"/>
      <c r="J186" s="33"/>
      <c r="K186" s="33"/>
    </row>
    <row r="187" spans="1:11" ht="14.25">
      <c r="A187" s="101"/>
      <c r="B187" s="448"/>
      <c r="C187" s="448"/>
      <c r="D187" s="156"/>
      <c r="E187" s="155"/>
      <c r="F187" s="101"/>
      <c r="G187" s="101"/>
      <c r="H187" s="33"/>
      <c r="I187" s="33"/>
      <c r="J187" s="33"/>
      <c r="K187" s="33"/>
    </row>
    <row r="188" spans="1:11" ht="14.25">
      <c r="A188" s="101"/>
      <c r="B188" s="448"/>
      <c r="C188" s="448"/>
      <c r="D188" s="156"/>
      <c r="E188" s="155"/>
      <c r="F188" s="101"/>
      <c r="G188" s="101"/>
      <c r="H188" s="33"/>
      <c r="I188" s="33"/>
      <c r="J188" s="33"/>
      <c r="K188" s="33"/>
    </row>
    <row r="189" spans="1:11" ht="14.25">
      <c r="A189" s="101"/>
      <c r="B189" s="448"/>
      <c r="C189" s="448"/>
      <c r="D189" s="156"/>
      <c r="E189" s="155"/>
      <c r="F189" s="101"/>
      <c r="G189" s="101"/>
      <c r="H189" s="33"/>
      <c r="I189" s="33"/>
      <c r="J189" s="33"/>
      <c r="K189" s="33"/>
    </row>
    <row r="190" spans="1:11" ht="15" thickBot="1">
      <c r="A190" s="101"/>
      <c r="B190" s="449"/>
      <c r="C190" s="449"/>
      <c r="D190" s="158"/>
      <c r="E190" s="159"/>
      <c r="F190" s="101"/>
      <c r="G190" s="101"/>
      <c r="H190" s="33"/>
      <c r="I190" s="33"/>
      <c r="J190" s="33"/>
      <c r="K190" s="33"/>
    </row>
    <row r="191" spans="1:11" ht="14.25">
      <c r="A191" s="101"/>
      <c r="B191" s="118"/>
      <c r="C191" s="119"/>
      <c r="D191" s="160"/>
      <c r="E191" s="161"/>
      <c r="F191" s="101"/>
      <c r="G191" s="101"/>
      <c r="H191" s="33"/>
      <c r="I191" s="33"/>
      <c r="J191" s="33"/>
      <c r="K191" s="33"/>
    </row>
    <row r="192" spans="1:11" ht="14.25" customHeight="1">
      <c r="A192" s="101"/>
      <c r="B192" s="425">
        <f>B183+1</f>
        <v>41904</v>
      </c>
      <c r="C192" s="426" t="str">
        <f>CHOOSE(WEEKDAY(B192,2),"星期一","星期二","星期三","星期四","星期五","星期六","星期日")</f>
        <v>星期一</v>
      </c>
      <c r="D192" s="162"/>
      <c r="E192" s="163"/>
      <c r="F192" s="101"/>
      <c r="G192" s="101"/>
      <c r="H192" s="33"/>
      <c r="I192" s="33"/>
      <c r="J192" s="33"/>
      <c r="K192" s="33"/>
    </row>
    <row r="193" spans="1:11" ht="14.25" customHeight="1">
      <c r="A193" s="101"/>
      <c r="B193" s="425"/>
      <c r="C193" s="427"/>
      <c r="D193" s="164"/>
      <c r="E193" s="165"/>
      <c r="F193" s="101"/>
      <c r="G193" s="101"/>
      <c r="H193" s="33"/>
      <c r="I193" s="33"/>
      <c r="J193" s="33"/>
      <c r="K193" s="33"/>
    </row>
    <row r="194" spans="1:11" ht="14.25">
      <c r="A194" s="101"/>
      <c r="B194" s="422"/>
      <c r="C194" s="422"/>
      <c r="D194" s="166"/>
      <c r="E194" s="167"/>
      <c r="F194" s="101"/>
      <c r="G194" s="101"/>
      <c r="H194" s="33"/>
      <c r="I194" s="33"/>
      <c r="J194" s="33"/>
      <c r="K194" s="33"/>
    </row>
    <row r="195" spans="1:11" ht="14.25">
      <c r="A195" s="101"/>
      <c r="B195" s="422"/>
      <c r="C195" s="422"/>
      <c r="D195" s="166"/>
      <c r="E195" s="165"/>
      <c r="F195" s="101"/>
      <c r="G195" s="101"/>
      <c r="H195" s="33"/>
      <c r="I195" s="33"/>
      <c r="J195" s="33"/>
      <c r="K195" s="33"/>
    </row>
    <row r="196" spans="1:11" ht="14.25">
      <c r="A196" s="101"/>
      <c r="B196" s="422"/>
      <c r="C196" s="422"/>
      <c r="D196" s="166"/>
      <c r="E196" s="165"/>
      <c r="F196" s="101"/>
      <c r="G196" s="101"/>
      <c r="H196" s="33"/>
      <c r="I196" s="33"/>
      <c r="J196" s="33"/>
      <c r="K196" s="33"/>
    </row>
    <row r="197" spans="1:11" ht="14.25">
      <c r="A197" s="101"/>
      <c r="B197" s="422"/>
      <c r="C197" s="422"/>
      <c r="D197" s="166"/>
      <c r="E197" s="165"/>
      <c r="F197" s="101"/>
      <c r="G197" s="101"/>
      <c r="H197" s="33"/>
      <c r="I197" s="33"/>
      <c r="J197" s="33"/>
      <c r="K197" s="33"/>
    </row>
    <row r="198" spans="1:11" ht="14.25">
      <c r="A198" s="101"/>
      <c r="B198" s="422"/>
      <c r="C198" s="422"/>
      <c r="D198" s="166"/>
      <c r="E198" s="165"/>
      <c r="F198" s="101"/>
      <c r="G198" s="101"/>
      <c r="H198" s="33"/>
      <c r="I198" s="33"/>
      <c r="J198" s="33"/>
      <c r="K198" s="33"/>
    </row>
    <row r="199" spans="1:11" ht="15" thickBot="1">
      <c r="A199" s="101"/>
      <c r="B199" s="431"/>
      <c r="C199" s="431"/>
      <c r="D199" s="168"/>
      <c r="E199" s="169"/>
      <c r="F199" s="101"/>
      <c r="G199" s="101"/>
      <c r="H199" s="33"/>
      <c r="I199" s="33"/>
      <c r="J199" s="33"/>
      <c r="K199" s="33"/>
    </row>
    <row r="200" spans="1:11" ht="14.25">
      <c r="A200" s="101"/>
      <c r="B200" s="129"/>
      <c r="C200" s="130"/>
      <c r="D200" s="170"/>
      <c r="E200" s="171"/>
      <c r="F200" s="101"/>
      <c r="G200" s="101"/>
      <c r="H200" s="33"/>
      <c r="I200" s="33"/>
      <c r="J200" s="33"/>
      <c r="K200" s="33"/>
    </row>
    <row r="201" spans="1:11" ht="14.25" customHeight="1">
      <c r="A201" s="101"/>
      <c r="B201" s="445">
        <f>B192+1</f>
        <v>41905</v>
      </c>
      <c r="C201" s="446" t="str">
        <f>CHOOSE(WEEKDAY(B201,2),"星期一","星期二","星期三","星期四","星期五","星期六","星期日")</f>
        <v>星期二</v>
      </c>
      <c r="D201" s="152"/>
      <c r="E201" s="153"/>
      <c r="F201" s="101"/>
      <c r="G201" s="101"/>
      <c r="H201" s="33"/>
      <c r="I201" s="33"/>
      <c r="J201" s="33"/>
      <c r="K201" s="33"/>
    </row>
    <row r="202" spans="1:11" ht="14.25" customHeight="1">
      <c r="A202" s="101"/>
      <c r="B202" s="445"/>
      <c r="C202" s="447"/>
      <c r="D202" s="154"/>
      <c r="E202" s="155"/>
      <c r="F202" s="101"/>
      <c r="G202" s="101"/>
      <c r="H202" s="33"/>
      <c r="I202" s="33"/>
      <c r="J202" s="33"/>
      <c r="K202" s="33"/>
    </row>
    <row r="203" spans="1:11" ht="14.25">
      <c r="A203" s="101"/>
      <c r="B203" s="448"/>
      <c r="C203" s="448"/>
      <c r="D203" s="156"/>
      <c r="E203" s="157"/>
      <c r="F203" s="101"/>
      <c r="G203" s="101"/>
      <c r="H203" s="33"/>
      <c r="I203" s="33"/>
      <c r="J203" s="33"/>
      <c r="K203" s="33"/>
    </row>
    <row r="204" spans="1:11" ht="14.25">
      <c r="A204" s="101"/>
      <c r="B204" s="448"/>
      <c r="C204" s="448"/>
      <c r="D204" s="156"/>
      <c r="E204" s="155"/>
      <c r="F204" s="101"/>
      <c r="G204" s="101"/>
      <c r="H204" s="33"/>
      <c r="I204" s="33"/>
      <c r="J204" s="33"/>
      <c r="K204" s="33"/>
    </row>
    <row r="205" spans="1:11" ht="14.25">
      <c r="A205" s="101"/>
      <c r="B205" s="448"/>
      <c r="C205" s="448"/>
      <c r="D205" s="156"/>
      <c r="E205" s="155"/>
      <c r="F205" s="101"/>
      <c r="G205" s="101"/>
      <c r="H205" s="33"/>
      <c r="I205" s="33"/>
      <c r="J205" s="33"/>
      <c r="K205" s="33"/>
    </row>
    <row r="206" spans="1:11" ht="14.25">
      <c r="A206" s="101"/>
      <c r="B206" s="448"/>
      <c r="C206" s="448"/>
      <c r="D206" s="156"/>
      <c r="E206" s="155"/>
      <c r="F206" s="101"/>
      <c r="G206" s="101"/>
      <c r="H206" s="33"/>
      <c r="I206" s="33"/>
      <c r="J206" s="33"/>
      <c r="K206" s="33"/>
    </row>
    <row r="207" spans="1:11" ht="14.25">
      <c r="A207" s="101"/>
      <c r="B207" s="448"/>
      <c r="C207" s="448"/>
      <c r="D207" s="156"/>
      <c r="E207" s="155"/>
      <c r="F207" s="101"/>
      <c r="G207" s="101"/>
      <c r="H207" s="33"/>
      <c r="I207" s="33"/>
      <c r="J207" s="33"/>
      <c r="K207" s="33"/>
    </row>
    <row r="208" spans="1:11" ht="15" thickBot="1">
      <c r="A208" s="101"/>
      <c r="B208" s="449"/>
      <c r="C208" s="449"/>
      <c r="D208" s="158"/>
      <c r="E208" s="159"/>
      <c r="F208" s="101"/>
      <c r="G208" s="101"/>
      <c r="H208" s="33"/>
      <c r="I208" s="33"/>
      <c r="J208" s="33"/>
      <c r="K208" s="33"/>
    </row>
    <row r="209" spans="1:11" ht="14.25">
      <c r="A209" s="101"/>
      <c r="B209" s="118"/>
      <c r="C209" s="119"/>
      <c r="D209" s="160"/>
      <c r="E209" s="161"/>
      <c r="F209" s="101"/>
      <c r="G209" s="101"/>
      <c r="H209" s="33"/>
      <c r="I209" s="33"/>
      <c r="J209" s="33"/>
      <c r="K209" s="33"/>
    </row>
    <row r="210" spans="1:11" ht="14.25" customHeight="1">
      <c r="A210" s="101"/>
      <c r="B210" s="425">
        <f>B201+1</f>
        <v>41906</v>
      </c>
      <c r="C210" s="426" t="str">
        <f>CHOOSE(WEEKDAY(B210,2),"星期一","星期二","星期三","星期四","星期五","星期六","星期日")</f>
        <v>星期三</v>
      </c>
      <c r="D210" s="162"/>
      <c r="E210" s="163"/>
      <c r="F210" s="101"/>
      <c r="G210" s="101"/>
      <c r="H210" s="33"/>
      <c r="I210" s="33"/>
      <c r="J210" s="33"/>
      <c r="K210" s="33"/>
    </row>
    <row r="211" spans="1:11" ht="14.25" customHeight="1">
      <c r="A211" s="101"/>
      <c r="B211" s="425"/>
      <c r="C211" s="427"/>
      <c r="D211" s="164"/>
      <c r="E211" s="165"/>
      <c r="F211" s="101"/>
      <c r="G211" s="101"/>
      <c r="H211" s="33"/>
      <c r="I211" s="33"/>
      <c r="J211" s="33"/>
      <c r="K211" s="33"/>
    </row>
    <row r="212" spans="1:11" ht="14.25">
      <c r="A212" s="101"/>
      <c r="B212" s="422"/>
      <c r="C212" s="422"/>
      <c r="D212" s="166"/>
      <c r="E212" s="167"/>
      <c r="F212" s="101"/>
      <c r="G212" s="101"/>
      <c r="H212" s="33"/>
      <c r="I212" s="33"/>
      <c r="J212" s="33"/>
      <c r="K212" s="33"/>
    </row>
    <row r="213" spans="1:11" ht="14.25">
      <c r="A213" s="101"/>
      <c r="B213" s="422"/>
      <c r="C213" s="422"/>
      <c r="D213" s="166"/>
      <c r="E213" s="165"/>
      <c r="F213" s="101"/>
      <c r="G213" s="101"/>
      <c r="H213" s="33"/>
      <c r="I213" s="33"/>
      <c r="J213" s="33"/>
      <c r="K213" s="33"/>
    </row>
    <row r="214" spans="1:11" ht="14.25">
      <c r="A214" s="101"/>
      <c r="B214" s="422"/>
      <c r="C214" s="422"/>
      <c r="D214" s="166"/>
      <c r="E214" s="165"/>
      <c r="F214" s="101"/>
      <c r="G214" s="101"/>
      <c r="H214" s="33"/>
      <c r="I214" s="33"/>
      <c r="J214" s="33"/>
      <c r="K214" s="33"/>
    </row>
    <row r="215" spans="1:11" ht="14.25">
      <c r="A215" s="101"/>
      <c r="B215" s="422"/>
      <c r="C215" s="422"/>
      <c r="D215" s="166"/>
      <c r="E215" s="165"/>
      <c r="F215" s="101"/>
      <c r="G215" s="101"/>
      <c r="H215" s="33"/>
      <c r="I215" s="33"/>
      <c r="J215" s="33"/>
      <c r="K215" s="33"/>
    </row>
    <row r="216" spans="1:11" ht="14.25">
      <c r="A216" s="101"/>
      <c r="B216" s="422"/>
      <c r="C216" s="422"/>
      <c r="D216" s="166"/>
      <c r="E216" s="165"/>
      <c r="F216" s="101"/>
      <c r="G216" s="101"/>
      <c r="H216" s="33"/>
      <c r="I216" s="33"/>
      <c r="J216" s="33"/>
      <c r="K216" s="33"/>
    </row>
    <row r="217" spans="1:11" ht="15" thickBot="1">
      <c r="A217" s="101"/>
      <c r="B217" s="431"/>
      <c r="C217" s="431"/>
      <c r="D217" s="168"/>
      <c r="E217" s="169"/>
      <c r="F217" s="101"/>
      <c r="G217" s="101"/>
      <c r="H217" s="33"/>
      <c r="I217" s="33"/>
      <c r="J217" s="33"/>
      <c r="K217" s="33"/>
    </row>
    <row r="218" spans="1:11" ht="14.25">
      <c r="A218" s="101"/>
      <c r="B218" s="129"/>
      <c r="C218" s="130"/>
      <c r="D218" s="170"/>
      <c r="E218" s="171"/>
      <c r="F218" s="101"/>
      <c r="G218" s="101"/>
      <c r="H218" s="33"/>
      <c r="I218" s="33"/>
      <c r="J218" s="33"/>
      <c r="K218" s="33"/>
    </row>
    <row r="219" spans="1:11" ht="14.25" customHeight="1">
      <c r="A219" s="101"/>
      <c r="B219" s="445">
        <f>B210+1</f>
        <v>41907</v>
      </c>
      <c r="C219" s="446" t="str">
        <f>CHOOSE(WEEKDAY(B219,2),"星期一","星期二","星期三","星期四","星期五","星期六","星期日")</f>
        <v>星期四</v>
      </c>
      <c r="D219" s="152"/>
      <c r="E219" s="153"/>
      <c r="F219" s="101"/>
      <c r="G219" s="101"/>
      <c r="H219" s="33"/>
      <c r="I219" s="33"/>
      <c r="J219" s="33"/>
      <c r="K219" s="33"/>
    </row>
    <row r="220" spans="1:11" ht="14.25" customHeight="1">
      <c r="A220" s="101"/>
      <c r="B220" s="445"/>
      <c r="C220" s="447"/>
      <c r="D220" s="154"/>
      <c r="E220" s="155"/>
      <c r="F220" s="101"/>
      <c r="G220" s="101"/>
      <c r="H220" s="33"/>
      <c r="I220" s="33"/>
      <c r="J220" s="33"/>
      <c r="K220" s="33"/>
    </row>
    <row r="221" spans="1:11" ht="14.25">
      <c r="A221" s="101"/>
      <c r="B221" s="448"/>
      <c r="C221" s="448"/>
      <c r="D221" s="156"/>
      <c r="E221" s="157"/>
      <c r="F221" s="101"/>
      <c r="G221" s="101"/>
      <c r="H221" s="33"/>
      <c r="I221" s="33"/>
      <c r="J221" s="33"/>
      <c r="K221" s="33"/>
    </row>
    <row r="222" spans="1:11" ht="14.25">
      <c r="A222" s="101"/>
      <c r="B222" s="448"/>
      <c r="C222" s="448"/>
      <c r="D222" s="156"/>
      <c r="E222" s="155"/>
      <c r="F222" s="101"/>
      <c r="G222" s="101"/>
      <c r="H222" s="33"/>
      <c r="I222" s="33"/>
      <c r="J222" s="33"/>
      <c r="K222" s="33"/>
    </row>
    <row r="223" spans="1:11" ht="14.25">
      <c r="A223" s="101"/>
      <c r="B223" s="448"/>
      <c r="C223" s="448"/>
      <c r="D223" s="156"/>
      <c r="E223" s="155"/>
      <c r="F223" s="101"/>
      <c r="G223" s="101"/>
      <c r="H223" s="33"/>
      <c r="I223" s="33"/>
      <c r="J223" s="33"/>
      <c r="K223" s="33"/>
    </row>
    <row r="224" spans="1:11" ht="14.25">
      <c r="A224" s="101"/>
      <c r="B224" s="448"/>
      <c r="C224" s="448"/>
      <c r="D224" s="156"/>
      <c r="E224" s="155"/>
      <c r="F224" s="101"/>
      <c r="G224" s="101"/>
      <c r="H224" s="33"/>
      <c r="I224" s="33"/>
      <c r="J224" s="33"/>
      <c r="K224" s="33"/>
    </row>
    <row r="225" spans="1:11" ht="14.25">
      <c r="A225" s="101"/>
      <c r="B225" s="448"/>
      <c r="C225" s="448"/>
      <c r="D225" s="156"/>
      <c r="E225" s="155"/>
      <c r="F225" s="101"/>
      <c r="G225" s="101"/>
      <c r="H225" s="33"/>
      <c r="I225" s="33"/>
      <c r="J225" s="33"/>
      <c r="K225" s="33"/>
    </row>
    <row r="226" spans="1:11" ht="15" thickBot="1">
      <c r="A226" s="101"/>
      <c r="B226" s="449"/>
      <c r="C226" s="449"/>
      <c r="D226" s="158"/>
      <c r="E226" s="159"/>
      <c r="F226" s="101"/>
      <c r="G226" s="101"/>
      <c r="H226" s="33"/>
      <c r="I226" s="33"/>
      <c r="J226" s="33"/>
      <c r="K226" s="33"/>
    </row>
    <row r="227" spans="1:11" ht="14.25">
      <c r="A227" s="101"/>
      <c r="B227" s="118"/>
      <c r="C227" s="119"/>
      <c r="D227" s="160"/>
      <c r="E227" s="161"/>
      <c r="F227" s="101"/>
      <c r="G227" s="101"/>
      <c r="H227" s="33"/>
      <c r="I227" s="33"/>
      <c r="J227" s="33"/>
      <c r="K227" s="33"/>
    </row>
    <row r="228" spans="1:11" ht="14.25" customHeight="1">
      <c r="A228" s="101"/>
      <c r="B228" s="425">
        <f>B219+1</f>
        <v>41908</v>
      </c>
      <c r="C228" s="426" t="str">
        <f>CHOOSE(WEEKDAY(B228,2),"星期一","星期二","星期三","星期四","星期五","星期六","星期日")</f>
        <v>星期五</v>
      </c>
      <c r="D228" s="162"/>
      <c r="E228" s="163"/>
      <c r="F228" s="101"/>
      <c r="G228" s="101"/>
      <c r="H228" s="33"/>
      <c r="I228" s="33"/>
      <c r="J228" s="33"/>
      <c r="K228" s="33"/>
    </row>
    <row r="229" spans="1:11" ht="14.25" customHeight="1">
      <c r="A229" s="101"/>
      <c r="B229" s="425"/>
      <c r="C229" s="427"/>
      <c r="D229" s="164"/>
      <c r="E229" s="165"/>
      <c r="F229" s="101"/>
      <c r="G229" s="101"/>
      <c r="H229" s="33"/>
      <c r="I229" s="33"/>
      <c r="J229" s="33"/>
      <c r="K229" s="33"/>
    </row>
    <row r="230" spans="1:11" ht="14.25">
      <c r="A230" s="101"/>
      <c r="B230" s="422"/>
      <c r="C230" s="422"/>
      <c r="D230" s="166"/>
      <c r="E230" s="167"/>
      <c r="F230" s="101"/>
      <c r="G230" s="101"/>
      <c r="H230" s="33"/>
      <c r="I230" s="33"/>
      <c r="J230" s="33"/>
      <c r="K230" s="33"/>
    </row>
    <row r="231" spans="1:11" ht="14.25">
      <c r="A231" s="101"/>
      <c r="B231" s="422"/>
      <c r="C231" s="422"/>
      <c r="D231" s="166"/>
      <c r="E231" s="165"/>
      <c r="F231" s="101"/>
      <c r="G231" s="101"/>
      <c r="H231" s="33"/>
      <c r="I231" s="33"/>
      <c r="J231" s="33"/>
      <c r="K231" s="33"/>
    </row>
    <row r="232" spans="1:11" ht="14.25">
      <c r="A232" s="101"/>
      <c r="B232" s="422"/>
      <c r="C232" s="422"/>
      <c r="D232" s="166"/>
      <c r="E232" s="165"/>
      <c r="F232" s="101"/>
      <c r="G232" s="101"/>
      <c r="H232" s="33"/>
      <c r="I232" s="33"/>
      <c r="J232" s="33"/>
      <c r="K232" s="33"/>
    </row>
    <row r="233" spans="1:11" ht="14.25">
      <c r="A233" s="101"/>
      <c r="B233" s="422"/>
      <c r="C233" s="422"/>
      <c r="D233" s="166"/>
      <c r="E233" s="165"/>
      <c r="F233" s="101"/>
      <c r="G233" s="101"/>
      <c r="H233" s="33"/>
      <c r="I233" s="33"/>
      <c r="J233" s="33"/>
      <c r="K233" s="33"/>
    </row>
    <row r="234" spans="1:11" ht="14.25">
      <c r="A234" s="101"/>
      <c r="B234" s="422"/>
      <c r="C234" s="422"/>
      <c r="D234" s="166"/>
      <c r="E234" s="165"/>
      <c r="F234" s="101"/>
      <c r="G234" s="101"/>
      <c r="H234" s="33"/>
      <c r="I234" s="33"/>
      <c r="J234" s="33"/>
      <c r="K234" s="33"/>
    </row>
    <row r="235" spans="1:11" ht="15" thickBot="1">
      <c r="A235" s="101"/>
      <c r="B235" s="431"/>
      <c r="C235" s="431"/>
      <c r="D235" s="168"/>
      <c r="E235" s="169"/>
      <c r="F235" s="101"/>
      <c r="G235" s="101"/>
      <c r="H235" s="33"/>
      <c r="I235" s="33"/>
      <c r="J235" s="33"/>
      <c r="K235" s="33"/>
    </row>
    <row r="236" spans="1:11" ht="14.25">
      <c r="A236" s="101"/>
      <c r="B236" s="129"/>
      <c r="C236" s="130"/>
      <c r="D236" s="170"/>
      <c r="E236" s="171"/>
      <c r="F236" s="101"/>
      <c r="G236" s="101"/>
      <c r="H236" s="33"/>
      <c r="I236" s="33"/>
      <c r="J236" s="33"/>
      <c r="K236" s="33"/>
    </row>
    <row r="237" spans="1:11" ht="14.25" customHeight="1">
      <c r="A237" s="101"/>
      <c r="B237" s="445">
        <f>B228+1</f>
        <v>41909</v>
      </c>
      <c r="C237" s="446" t="str">
        <f>CHOOSE(WEEKDAY(B237,2),"星期一","星期二","星期三","星期四","星期五","星期六","星期日")</f>
        <v>星期六</v>
      </c>
      <c r="D237" s="152"/>
      <c r="E237" s="153"/>
      <c r="F237" s="101"/>
      <c r="G237" s="101"/>
      <c r="H237" s="33"/>
      <c r="I237" s="33"/>
      <c r="J237" s="33"/>
      <c r="K237" s="33"/>
    </row>
    <row r="238" spans="1:11" ht="14.25" customHeight="1">
      <c r="A238" s="101"/>
      <c r="B238" s="445"/>
      <c r="C238" s="447"/>
      <c r="D238" s="154"/>
      <c r="E238" s="155"/>
      <c r="F238" s="101"/>
      <c r="G238" s="101"/>
      <c r="H238" s="33"/>
      <c r="I238" s="33"/>
      <c r="J238" s="33"/>
      <c r="K238" s="33"/>
    </row>
    <row r="239" spans="1:11" ht="14.25">
      <c r="A239" s="101"/>
      <c r="B239" s="448"/>
      <c r="C239" s="448"/>
      <c r="D239" s="156"/>
      <c r="E239" s="157"/>
      <c r="F239" s="101"/>
      <c r="G239" s="101"/>
      <c r="H239" s="33"/>
      <c r="I239" s="33"/>
      <c r="J239" s="33"/>
      <c r="K239" s="33"/>
    </row>
    <row r="240" spans="1:11" ht="14.25">
      <c r="A240" s="101"/>
      <c r="B240" s="448"/>
      <c r="C240" s="448"/>
      <c r="D240" s="156"/>
      <c r="E240" s="155"/>
      <c r="F240" s="101"/>
      <c r="G240" s="101"/>
      <c r="H240" s="33"/>
      <c r="I240" s="33"/>
      <c r="J240" s="33"/>
      <c r="K240" s="33"/>
    </row>
    <row r="241" spans="1:11" ht="14.25">
      <c r="A241" s="101"/>
      <c r="B241" s="448"/>
      <c r="C241" s="448"/>
      <c r="D241" s="156"/>
      <c r="E241" s="155"/>
      <c r="F241" s="101"/>
      <c r="G241" s="101"/>
      <c r="H241" s="33"/>
      <c r="I241" s="33"/>
      <c r="J241" s="33"/>
      <c r="K241" s="33"/>
    </row>
    <row r="242" spans="1:11" ht="14.25">
      <c r="A242" s="101"/>
      <c r="B242" s="448"/>
      <c r="C242" s="448"/>
      <c r="D242" s="156"/>
      <c r="E242" s="155"/>
      <c r="F242" s="101"/>
      <c r="G242" s="101"/>
      <c r="H242" s="33"/>
      <c r="I242" s="33"/>
      <c r="J242" s="33"/>
      <c r="K242" s="33"/>
    </row>
    <row r="243" spans="1:11" ht="14.25">
      <c r="A243" s="101"/>
      <c r="B243" s="448"/>
      <c r="C243" s="448"/>
      <c r="D243" s="156"/>
      <c r="E243" s="155"/>
      <c r="F243" s="101"/>
      <c r="G243" s="101"/>
      <c r="H243" s="33"/>
      <c r="I243" s="33"/>
      <c r="J243" s="33"/>
      <c r="K243" s="33"/>
    </row>
    <row r="244" spans="1:11" ht="15" thickBot="1">
      <c r="A244" s="101"/>
      <c r="B244" s="449"/>
      <c r="C244" s="449"/>
      <c r="D244" s="158"/>
      <c r="E244" s="159"/>
      <c r="F244" s="101"/>
      <c r="G244" s="101"/>
      <c r="H244" s="33"/>
      <c r="I244" s="33"/>
      <c r="J244" s="33"/>
      <c r="K244" s="33"/>
    </row>
    <row r="245" spans="1:11" ht="14.25">
      <c r="A245" s="101"/>
      <c r="B245" s="118"/>
      <c r="C245" s="119"/>
      <c r="D245" s="160"/>
      <c r="E245" s="161"/>
      <c r="F245" s="101"/>
      <c r="G245" s="101"/>
      <c r="H245" s="33"/>
      <c r="I245" s="33"/>
      <c r="J245" s="33"/>
      <c r="K245" s="33"/>
    </row>
    <row r="246" spans="1:11" ht="14.25" customHeight="1">
      <c r="A246" s="101"/>
      <c r="B246" s="425">
        <f>B237+1</f>
        <v>41910</v>
      </c>
      <c r="C246" s="426" t="str">
        <f>CHOOSE(WEEKDAY(B246,2),"星期一","星期二","星期三","星期四","星期五","星期六","星期日")</f>
        <v>星期日</v>
      </c>
      <c r="D246" s="162"/>
      <c r="E246" s="163"/>
      <c r="F246" s="101"/>
      <c r="G246" s="101"/>
      <c r="H246" s="33"/>
      <c r="I246" s="33"/>
      <c r="J246" s="33"/>
      <c r="K246" s="33"/>
    </row>
    <row r="247" spans="1:11" ht="14.25" customHeight="1">
      <c r="A247" s="101"/>
      <c r="B247" s="425"/>
      <c r="C247" s="427"/>
      <c r="D247" s="164"/>
      <c r="E247" s="165"/>
      <c r="F247" s="101"/>
      <c r="G247" s="101"/>
      <c r="H247" s="33"/>
      <c r="I247" s="33"/>
      <c r="J247" s="33"/>
      <c r="K247" s="33"/>
    </row>
    <row r="248" spans="1:11" ht="14.25">
      <c r="A248" s="101"/>
      <c r="B248" s="450"/>
      <c r="C248" s="450"/>
      <c r="D248" s="166"/>
      <c r="E248" s="167"/>
      <c r="F248" s="101"/>
      <c r="G248" s="101"/>
      <c r="H248" s="33"/>
      <c r="I248" s="33"/>
      <c r="J248" s="33"/>
      <c r="K248" s="33"/>
    </row>
    <row r="249" spans="1:11" ht="14.25">
      <c r="A249" s="101"/>
      <c r="B249" s="450"/>
      <c r="C249" s="450"/>
      <c r="D249" s="166"/>
      <c r="E249" s="165"/>
      <c r="F249" s="101"/>
      <c r="G249" s="101"/>
      <c r="H249" s="33"/>
      <c r="I249" s="33"/>
      <c r="J249" s="33"/>
      <c r="K249" s="33"/>
    </row>
    <row r="250" spans="1:11" ht="14.25">
      <c r="A250" s="101"/>
      <c r="B250" s="450"/>
      <c r="C250" s="450"/>
      <c r="D250" s="166"/>
      <c r="E250" s="165"/>
      <c r="F250" s="101"/>
      <c r="G250" s="101"/>
      <c r="H250" s="33"/>
      <c r="I250" s="33"/>
      <c r="J250" s="33"/>
      <c r="K250" s="33"/>
    </row>
    <row r="251" spans="1:11" ht="14.25">
      <c r="A251" s="101"/>
      <c r="B251" s="450"/>
      <c r="C251" s="450"/>
      <c r="D251" s="166"/>
      <c r="E251" s="165"/>
      <c r="F251" s="101"/>
      <c r="G251" s="101"/>
      <c r="H251" s="33"/>
      <c r="I251" s="33"/>
      <c r="J251" s="33"/>
      <c r="K251" s="33"/>
    </row>
    <row r="252" spans="1:11" ht="14.25">
      <c r="A252" s="101"/>
      <c r="B252" s="450"/>
      <c r="C252" s="450"/>
      <c r="D252" s="166"/>
      <c r="E252" s="165"/>
      <c r="F252" s="101"/>
      <c r="G252" s="101"/>
      <c r="H252" s="33"/>
      <c r="I252" s="33"/>
      <c r="J252" s="33"/>
      <c r="K252" s="33"/>
    </row>
    <row r="253" spans="1:11" ht="15" thickBot="1">
      <c r="A253" s="101"/>
      <c r="B253" s="453"/>
      <c r="C253" s="453"/>
      <c r="D253" s="168"/>
      <c r="E253" s="169"/>
      <c r="F253" s="101"/>
      <c r="G253" s="101"/>
      <c r="H253" s="33"/>
      <c r="I253" s="33"/>
      <c r="J253" s="33"/>
      <c r="K253" s="33"/>
    </row>
    <row r="254" spans="1:11" ht="14.25">
      <c r="A254" s="101"/>
      <c r="B254" s="170"/>
      <c r="C254" s="176"/>
      <c r="D254" s="170"/>
      <c r="E254" s="171"/>
      <c r="F254" s="101"/>
      <c r="G254" s="101"/>
      <c r="H254" s="33"/>
      <c r="I254" s="33"/>
      <c r="J254" s="33"/>
      <c r="K254" s="33"/>
    </row>
    <row r="255" spans="1:11" ht="14.25" customHeight="1">
      <c r="A255" s="101"/>
      <c r="B255" s="454">
        <f>B246+1</f>
        <v>41911</v>
      </c>
      <c r="C255" s="446" t="str">
        <f>CHOOSE(WEEKDAY(B255,2),"星期一","星期二","星期三","星期四","星期五","星期六","星期日")</f>
        <v>星期一</v>
      </c>
      <c r="D255" s="152"/>
      <c r="E255" s="153"/>
      <c r="F255" s="101"/>
      <c r="G255" s="101"/>
      <c r="H255" s="33"/>
      <c r="I255" s="33"/>
      <c r="J255" s="33"/>
      <c r="K255" s="33"/>
    </row>
    <row r="256" spans="1:11" ht="14.25" customHeight="1">
      <c r="A256" s="101"/>
      <c r="B256" s="454"/>
      <c r="C256" s="447"/>
      <c r="D256" s="154"/>
      <c r="E256" s="155"/>
      <c r="F256" s="101"/>
      <c r="G256" s="101"/>
      <c r="H256" s="33"/>
      <c r="I256" s="33"/>
      <c r="J256" s="33"/>
      <c r="K256" s="33"/>
    </row>
    <row r="257" spans="1:11" ht="14.25">
      <c r="A257" s="101"/>
      <c r="B257" s="451"/>
      <c r="C257" s="451"/>
      <c r="D257" s="156"/>
      <c r="E257" s="157"/>
      <c r="F257" s="101"/>
      <c r="G257" s="101"/>
      <c r="H257" s="33"/>
      <c r="I257" s="33"/>
      <c r="J257" s="33"/>
      <c r="K257" s="33"/>
    </row>
    <row r="258" spans="1:11" ht="14.25">
      <c r="A258" s="101"/>
      <c r="B258" s="451"/>
      <c r="C258" s="451"/>
      <c r="D258" s="156"/>
      <c r="E258" s="155"/>
      <c r="F258" s="101"/>
      <c r="G258" s="101"/>
      <c r="H258" s="33"/>
      <c r="I258" s="33"/>
      <c r="J258" s="33"/>
      <c r="K258" s="33"/>
    </row>
    <row r="259" spans="1:11" ht="14.25">
      <c r="A259" s="101"/>
      <c r="B259" s="451"/>
      <c r="C259" s="451"/>
      <c r="D259" s="156"/>
      <c r="E259" s="155"/>
      <c r="F259" s="101"/>
      <c r="G259" s="101"/>
      <c r="H259" s="33"/>
      <c r="I259" s="33"/>
      <c r="J259" s="33"/>
      <c r="K259" s="33"/>
    </row>
    <row r="260" spans="1:11" ht="14.25">
      <c r="A260" s="101"/>
      <c r="B260" s="451"/>
      <c r="C260" s="451"/>
      <c r="D260" s="156"/>
      <c r="E260" s="155"/>
      <c r="F260" s="101"/>
      <c r="G260" s="101"/>
      <c r="H260" s="33"/>
      <c r="I260" s="33"/>
      <c r="J260" s="33"/>
      <c r="K260" s="33"/>
    </row>
    <row r="261" spans="1:11" ht="14.25">
      <c r="A261" s="101"/>
      <c r="B261" s="451"/>
      <c r="C261" s="451"/>
      <c r="D261" s="156"/>
      <c r="E261" s="155"/>
      <c r="F261" s="101"/>
      <c r="G261" s="101"/>
      <c r="H261" s="33"/>
      <c r="I261" s="33"/>
      <c r="J261" s="33"/>
      <c r="K261" s="33"/>
    </row>
    <row r="262" spans="1:11" ht="15" thickBot="1">
      <c r="A262" s="101"/>
      <c r="B262" s="452"/>
      <c r="C262" s="452"/>
      <c r="D262" s="158"/>
      <c r="E262" s="159"/>
      <c r="F262" s="101"/>
      <c r="G262" s="101"/>
      <c r="H262" s="33"/>
      <c r="I262" s="33"/>
      <c r="J262" s="33"/>
      <c r="K262" s="33"/>
    </row>
    <row r="263" spans="1:11" ht="14.25">
      <c r="A263" s="101"/>
      <c r="B263" s="160"/>
      <c r="C263" s="222"/>
      <c r="D263" s="160"/>
      <c r="E263" s="161"/>
      <c r="F263" s="101"/>
      <c r="G263" s="101"/>
      <c r="H263" s="33"/>
      <c r="I263" s="33"/>
      <c r="J263" s="33"/>
      <c r="K263" s="33"/>
    </row>
    <row r="264" spans="1:11" ht="14.25" customHeight="1">
      <c r="A264" s="101"/>
      <c r="B264" s="455">
        <f>B255+1</f>
        <v>41912</v>
      </c>
      <c r="C264" s="426" t="str">
        <f>CHOOSE(WEEKDAY(B264,2),"星期一","星期二","星期三","星期四","星期五","星期六","星期日")</f>
        <v>星期二</v>
      </c>
      <c r="D264" s="162"/>
      <c r="E264" s="163"/>
      <c r="F264" s="101"/>
      <c r="G264" s="101"/>
      <c r="H264" s="33"/>
      <c r="I264" s="33"/>
      <c r="J264" s="33"/>
      <c r="K264" s="33"/>
    </row>
    <row r="265" spans="1:11" ht="14.25" customHeight="1">
      <c r="A265" s="101"/>
      <c r="B265" s="455"/>
      <c r="C265" s="427"/>
      <c r="D265" s="164"/>
      <c r="E265" s="165"/>
      <c r="F265" s="101"/>
      <c r="G265" s="101"/>
      <c r="H265" s="33"/>
      <c r="I265" s="33"/>
      <c r="J265" s="33"/>
      <c r="K265" s="33"/>
    </row>
    <row r="266" spans="1:11" ht="14.25">
      <c r="A266" s="101"/>
      <c r="B266" s="450"/>
      <c r="C266" s="450"/>
      <c r="D266" s="166"/>
      <c r="E266" s="167"/>
      <c r="F266" s="101"/>
      <c r="G266" s="101"/>
      <c r="H266" s="33"/>
      <c r="I266" s="33"/>
      <c r="J266" s="33"/>
      <c r="K266" s="33"/>
    </row>
    <row r="267" spans="1:11" ht="14.25">
      <c r="A267" s="101"/>
      <c r="B267" s="450"/>
      <c r="C267" s="450"/>
      <c r="D267" s="166"/>
      <c r="E267" s="165"/>
      <c r="F267" s="101"/>
      <c r="G267" s="101"/>
      <c r="H267" s="33"/>
      <c r="I267" s="33"/>
      <c r="J267" s="33"/>
      <c r="K267" s="33"/>
    </row>
    <row r="268" spans="1:11" ht="14.25">
      <c r="A268" s="101"/>
      <c r="B268" s="450"/>
      <c r="C268" s="450"/>
      <c r="D268" s="166"/>
      <c r="E268" s="165"/>
      <c r="F268" s="101"/>
      <c r="G268" s="101"/>
      <c r="H268" s="33"/>
      <c r="I268" s="33"/>
      <c r="J268" s="33"/>
      <c r="K268" s="33"/>
    </row>
    <row r="269" spans="1:11" ht="14.25">
      <c r="A269" s="101"/>
      <c r="B269" s="450"/>
      <c r="C269" s="450"/>
      <c r="D269" s="166"/>
      <c r="E269" s="165"/>
      <c r="F269" s="101"/>
      <c r="G269" s="101"/>
      <c r="H269" s="33"/>
      <c r="I269" s="33"/>
      <c r="J269" s="33"/>
      <c r="K269" s="33"/>
    </row>
    <row r="270" spans="1:11" ht="14.25">
      <c r="A270" s="101"/>
      <c r="B270" s="450"/>
      <c r="C270" s="450"/>
      <c r="D270" s="166"/>
      <c r="E270" s="165"/>
      <c r="F270" s="101"/>
      <c r="G270" s="101"/>
      <c r="H270" s="33"/>
      <c r="I270" s="33"/>
      <c r="J270" s="33"/>
      <c r="K270" s="33"/>
    </row>
    <row r="271" spans="1:11" ht="15" thickBot="1">
      <c r="A271" s="101"/>
      <c r="B271" s="453"/>
      <c r="C271" s="453"/>
      <c r="D271" s="168"/>
      <c r="E271" s="169"/>
      <c r="F271" s="101"/>
      <c r="G271" s="101"/>
      <c r="H271" s="33"/>
      <c r="I271" s="33"/>
      <c r="J271" s="33"/>
      <c r="K271" s="33"/>
    </row>
    <row r="272" spans="1:11" ht="14.25">
      <c r="A272" s="101"/>
      <c r="B272" s="170"/>
      <c r="C272" s="176"/>
      <c r="D272" s="170"/>
      <c r="E272" s="171"/>
      <c r="F272" s="101"/>
      <c r="G272" s="101"/>
      <c r="H272" s="33"/>
      <c r="I272" s="33"/>
      <c r="J272" s="33"/>
      <c r="K272" s="33"/>
    </row>
    <row r="273" spans="1:11" ht="14.25" customHeight="1">
      <c r="A273" s="101"/>
      <c r="B273" s="454">
        <f>B264+1</f>
        <v>41913</v>
      </c>
      <c r="C273" s="446" t="str">
        <f>CHOOSE(WEEKDAY(B273,2),"星期一","星期二","星期三","星期四","星期五","星期六","星期日")</f>
        <v>星期三</v>
      </c>
      <c r="D273" s="152"/>
      <c r="E273" s="153"/>
      <c r="F273" s="101"/>
      <c r="G273" s="101"/>
      <c r="H273" s="33"/>
      <c r="I273" s="33"/>
      <c r="J273" s="33"/>
      <c r="K273" s="33"/>
    </row>
    <row r="274" spans="1:11" ht="14.25" customHeight="1">
      <c r="A274" s="101"/>
      <c r="B274" s="454"/>
      <c r="C274" s="447"/>
      <c r="D274" s="154"/>
      <c r="E274" s="155"/>
      <c r="F274" s="101"/>
      <c r="G274" s="101"/>
      <c r="H274" s="33"/>
      <c r="I274" s="33"/>
      <c r="J274" s="33"/>
      <c r="K274" s="33"/>
    </row>
    <row r="275" spans="1:11" ht="14.25">
      <c r="A275" s="101"/>
      <c r="B275" s="451"/>
      <c r="C275" s="451"/>
      <c r="D275" s="156"/>
      <c r="E275" s="157"/>
      <c r="F275" s="101"/>
      <c r="G275" s="101"/>
      <c r="H275" s="33"/>
      <c r="I275" s="33"/>
      <c r="J275" s="33"/>
      <c r="K275" s="33"/>
    </row>
    <row r="276" spans="1:11" ht="14.25">
      <c r="A276" s="101"/>
      <c r="B276" s="451"/>
      <c r="C276" s="451"/>
      <c r="D276" s="156"/>
      <c r="E276" s="155"/>
      <c r="F276" s="101"/>
      <c r="G276" s="101"/>
      <c r="H276" s="33"/>
      <c r="I276" s="33"/>
      <c r="J276" s="33"/>
      <c r="K276" s="33"/>
    </row>
    <row r="277" spans="1:11" ht="14.25">
      <c r="A277" s="101"/>
      <c r="B277" s="451"/>
      <c r="C277" s="451"/>
      <c r="D277" s="156"/>
      <c r="E277" s="155"/>
      <c r="F277" s="101"/>
      <c r="G277" s="101"/>
      <c r="H277" s="33"/>
      <c r="I277" s="33"/>
      <c r="J277" s="33"/>
      <c r="K277" s="33"/>
    </row>
    <row r="278" spans="1:11" ht="14.25">
      <c r="A278" s="101"/>
      <c r="B278" s="451"/>
      <c r="C278" s="451"/>
      <c r="D278" s="156"/>
      <c r="E278" s="155"/>
      <c r="F278" s="101"/>
      <c r="G278" s="101"/>
      <c r="H278" s="33"/>
      <c r="I278" s="33"/>
      <c r="J278" s="33"/>
      <c r="K278" s="33"/>
    </row>
    <row r="279" spans="1:11" ht="14.25">
      <c r="A279" s="101"/>
      <c r="B279" s="451"/>
      <c r="C279" s="451"/>
      <c r="D279" s="156"/>
      <c r="E279" s="155"/>
      <c r="F279" s="101"/>
      <c r="G279" s="101"/>
      <c r="H279" s="33"/>
      <c r="I279" s="33"/>
      <c r="J279" s="33"/>
      <c r="K279" s="33"/>
    </row>
    <row r="280" spans="1:11" ht="15" thickBot="1">
      <c r="A280" s="101"/>
      <c r="B280" s="452"/>
      <c r="C280" s="452"/>
      <c r="D280" s="158"/>
      <c r="E280" s="159"/>
      <c r="F280" s="101"/>
      <c r="G280" s="101"/>
      <c r="H280" s="33"/>
      <c r="I280" s="33"/>
      <c r="J280" s="33"/>
      <c r="K280" s="33"/>
    </row>
    <row r="281" spans="1:11" ht="14.25">
      <c r="A281" s="101"/>
      <c r="B281" s="101"/>
      <c r="C281" s="220"/>
      <c r="D281" s="101"/>
      <c r="E281" s="223"/>
      <c r="F281" s="101"/>
      <c r="G281" s="101"/>
      <c r="H281" s="33"/>
      <c r="I281" s="33"/>
      <c r="J281" s="33"/>
      <c r="K281" s="33"/>
    </row>
    <row r="282" spans="1:11" ht="14.25">
      <c r="A282" s="101"/>
      <c r="B282" s="101"/>
      <c r="C282" s="220"/>
      <c r="D282" s="101"/>
      <c r="E282" s="223"/>
      <c r="F282" s="101"/>
      <c r="G282" s="101"/>
      <c r="H282" s="33"/>
      <c r="I282" s="33"/>
      <c r="J282" s="33"/>
      <c r="K282" s="33"/>
    </row>
    <row r="283" spans="1:11" ht="14.25">
      <c r="A283" s="101"/>
      <c r="B283" s="101"/>
      <c r="C283" s="220"/>
      <c r="D283" s="101"/>
      <c r="E283" s="223"/>
      <c r="F283" s="101"/>
      <c r="G283" s="101"/>
      <c r="H283" s="33"/>
      <c r="I283" s="33"/>
      <c r="J283" s="33"/>
      <c r="K283" s="33"/>
    </row>
    <row r="284" spans="1:11" ht="14.25">
      <c r="A284" s="101"/>
      <c r="B284" s="101"/>
      <c r="C284" s="220"/>
      <c r="D284" s="101"/>
      <c r="E284" s="223"/>
      <c r="F284" s="101"/>
      <c r="G284" s="101"/>
      <c r="H284" s="33"/>
      <c r="I284" s="33"/>
      <c r="J284" s="33"/>
      <c r="K284" s="33"/>
    </row>
    <row r="285" spans="1:11" ht="14.25">
      <c r="A285" s="101"/>
      <c r="B285" s="101"/>
      <c r="C285" s="220"/>
      <c r="D285" s="101"/>
      <c r="E285" s="223"/>
      <c r="F285" s="101"/>
      <c r="G285" s="101"/>
      <c r="H285" s="33"/>
      <c r="I285" s="33"/>
      <c r="J285" s="33"/>
      <c r="K285" s="33"/>
    </row>
    <row r="286" spans="1:11" ht="14.25">
      <c r="A286" s="101"/>
      <c r="B286" s="101"/>
      <c r="C286" s="220"/>
      <c r="D286" s="101"/>
      <c r="E286" s="223"/>
      <c r="F286" s="101"/>
      <c r="G286" s="101"/>
      <c r="H286" s="33"/>
      <c r="I286" s="33"/>
      <c r="J286" s="33"/>
      <c r="K286" s="33"/>
    </row>
    <row r="287" spans="1:11" ht="14.25">
      <c r="A287" s="101"/>
      <c r="B287" s="101"/>
      <c r="C287" s="220"/>
      <c r="D287" s="101"/>
      <c r="E287" s="223"/>
      <c r="F287" s="101"/>
      <c r="G287" s="101"/>
      <c r="H287" s="33"/>
      <c r="I287" s="33"/>
      <c r="J287" s="33"/>
      <c r="K287" s="33"/>
    </row>
    <row r="288" spans="1:11" ht="14.25">
      <c r="A288" s="33"/>
      <c r="B288" s="33"/>
      <c r="C288" s="33"/>
      <c r="D288" s="33"/>
      <c r="E288" s="33"/>
      <c r="F288" s="33"/>
      <c r="G288" s="33"/>
      <c r="H288" s="33"/>
      <c r="I288" s="33"/>
      <c r="J288" s="33"/>
      <c r="K288" s="33"/>
    </row>
    <row r="289" spans="1:11" ht="14.25">
      <c r="A289" s="33"/>
      <c r="B289" s="33"/>
      <c r="C289" s="33"/>
      <c r="D289" s="33"/>
      <c r="E289" s="33"/>
      <c r="F289" s="33"/>
      <c r="G289" s="33"/>
      <c r="H289" s="33"/>
      <c r="I289" s="33"/>
      <c r="J289" s="33"/>
      <c r="K289" s="33"/>
    </row>
    <row r="290" spans="1:11" ht="14.25">
      <c r="A290" s="33"/>
      <c r="B290" s="33"/>
      <c r="C290" s="33"/>
      <c r="D290" s="33"/>
      <c r="E290" s="33"/>
      <c r="F290" s="33"/>
      <c r="G290" s="33"/>
      <c r="H290" s="33"/>
      <c r="I290" s="33"/>
      <c r="J290" s="33"/>
      <c r="K290" s="33"/>
    </row>
    <row r="291" spans="1:11" ht="14.25">
      <c r="A291" s="33"/>
      <c r="B291" s="33"/>
      <c r="C291" s="33"/>
      <c r="D291" s="33"/>
      <c r="E291" s="33"/>
      <c r="F291" s="33"/>
      <c r="G291" s="33"/>
      <c r="H291" s="33"/>
      <c r="I291" s="33"/>
      <c r="J291" s="33"/>
      <c r="K291" s="33"/>
    </row>
    <row r="292" spans="1:11" ht="14.25">
      <c r="A292" s="33"/>
      <c r="B292" s="33"/>
      <c r="C292" s="33"/>
      <c r="D292" s="33"/>
      <c r="E292" s="33"/>
      <c r="F292" s="33"/>
      <c r="G292" s="33"/>
      <c r="H292" s="33"/>
      <c r="I292" s="33"/>
      <c r="J292" s="33"/>
      <c r="K292" s="33"/>
    </row>
    <row r="293" spans="1:11" ht="14.25">
      <c r="A293" s="33"/>
      <c r="B293" s="33"/>
      <c r="C293" s="33"/>
      <c r="D293" s="33"/>
      <c r="E293" s="33"/>
      <c r="F293" s="33"/>
      <c r="G293" s="33"/>
      <c r="H293" s="33"/>
      <c r="I293" s="33"/>
      <c r="J293" s="33"/>
      <c r="K293" s="33"/>
    </row>
    <row r="294" spans="1:11" ht="14.25">
      <c r="A294" s="33"/>
      <c r="B294" s="33"/>
      <c r="C294" s="33"/>
      <c r="D294" s="33"/>
      <c r="E294" s="33"/>
      <c r="F294" s="33"/>
      <c r="G294" s="33"/>
      <c r="H294" s="33"/>
      <c r="I294" s="33"/>
      <c r="J294" s="33"/>
      <c r="K294" s="33"/>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16"/>
  <dimension ref="A1:Q294"/>
  <sheetViews>
    <sheetView zoomScalePageLayoutView="0" workbookViewId="0" topLeftCell="A1">
      <selection activeCell="B3" sqref="B3:B4"/>
    </sheetView>
  </sheetViews>
  <sheetFormatPr defaultColWidth="9.00390625" defaultRowHeight="14.25"/>
  <cols>
    <col min="3" max="3" width="14.875" style="0" customWidth="1"/>
    <col min="4" max="4" width="1.37890625" style="0" customWidth="1"/>
    <col min="5" max="5" width="36.00390625" style="0" customWidth="1"/>
  </cols>
  <sheetData>
    <row r="1" spans="1:17" ht="21" thickBot="1">
      <c r="A1" s="101"/>
      <c r="B1" s="113" t="str">
        <f>'封面'!$M26&amp;"年10月记事录"</f>
        <v>2014年10月记事录</v>
      </c>
      <c r="C1" s="220"/>
      <c r="D1" s="101"/>
      <c r="E1" s="221">
        <f>'备忘录 '!C60</f>
        <v>41913</v>
      </c>
      <c r="F1" s="101"/>
      <c r="G1" s="101"/>
      <c r="H1" s="33"/>
      <c r="I1" s="33"/>
      <c r="J1" s="33"/>
      <c r="K1" s="33"/>
      <c r="L1" s="33"/>
      <c r="M1" s="33"/>
      <c r="N1" s="33"/>
      <c r="O1" s="33"/>
      <c r="P1" s="33"/>
      <c r="Q1" s="33"/>
    </row>
    <row r="2" spans="1:11" ht="15" thickTop="1">
      <c r="A2" s="101"/>
      <c r="B2" s="149"/>
      <c r="C2" s="150"/>
      <c r="D2" s="149"/>
      <c r="E2" s="151"/>
      <c r="F2" s="101"/>
      <c r="G2" s="101"/>
      <c r="H2" s="33"/>
      <c r="I2" s="33"/>
      <c r="J2" s="33"/>
      <c r="K2" s="33"/>
    </row>
    <row r="3" spans="1:11" ht="14.25" customHeight="1">
      <c r="A3" s="101"/>
      <c r="B3" s="445">
        <f>'备忘录 '!C60</f>
        <v>41913</v>
      </c>
      <c r="C3" s="446" t="str">
        <f>CHOOSE(WEEKDAY(B3,2),"星期一","星期二","星期三","星期四","星期五","星期六","星期日")</f>
        <v>星期三</v>
      </c>
      <c r="D3" s="152"/>
      <c r="E3" s="153"/>
      <c r="F3" s="101"/>
      <c r="G3" s="101"/>
      <c r="H3" s="33"/>
      <c r="I3" s="33"/>
      <c r="J3" s="33"/>
      <c r="K3" s="33"/>
    </row>
    <row r="4" spans="1:11" ht="14.25" customHeight="1">
      <c r="A4" s="101"/>
      <c r="B4" s="445"/>
      <c r="C4" s="447"/>
      <c r="D4" s="154"/>
      <c r="E4" s="155"/>
      <c r="F4" s="101"/>
      <c r="G4" s="101"/>
      <c r="H4" s="33"/>
      <c r="I4" s="33"/>
      <c r="J4" s="33"/>
      <c r="K4" s="33"/>
    </row>
    <row r="5" spans="1:11" ht="14.25">
      <c r="A5" s="101"/>
      <c r="B5" s="448"/>
      <c r="C5" s="448"/>
      <c r="D5" s="156"/>
      <c r="E5" s="157"/>
      <c r="F5" s="101"/>
      <c r="G5" s="101"/>
      <c r="H5" s="33"/>
      <c r="I5" s="33"/>
      <c r="J5" s="33"/>
      <c r="K5" s="33"/>
    </row>
    <row r="6" spans="1:11" ht="14.25">
      <c r="A6" s="101"/>
      <c r="B6" s="448"/>
      <c r="C6" s="448"/>
      <c r="D6" s="156"/>
      <c r="E6" s="155"/>
      <c r="F6" s="101"/>
      <c r="G6" s="101"/>
      <c r="H6" s="33"/>
      <c r="I6" s="33"/>
      <c r="J6" s="33"/>
      <c r="K6" s="33"/>
    </row>
    <row r="7" spans="1:11" ht="14.25">
      <c r="A7" s="101"/>
      <c r="B7" s="448"/>
      <c r="C7" s="448"/>
      <c r="D7" s="156"/>
      <c r="E7" s="155"/>
      <c r="F7" s="101"/>
      <c r="G7" s="101"/>
      <c r="H7" s="33"/>
      <c r="I7" s="33"/>
      <c r="J7" s="33"/>
      <c r="K7" s="33"/>
    </row>
    <row r="8" spans="1:11" ht="14.25">
      <c r="A8" s="101"/>
      <c r="B8" s="448"/>
      <c r="C8" s="448"/>
      <c r="D8" s="156"/>
      <c r="E8" s="155"/>
      <c r="F8" s="101"/>
      <c r="G8" s="101"/>
      <c r="H8" s="33"/>
      <c r="I8" s="33"/>
      <c r="J8" s="33"/>
      <c r="K8" s="33"/>
    </row>
    <row r="9" spans="1:11" ht="14.25">
      <c r="A9" s="101"/>
      <c r="B9" s="448"/>
      <c r="C9" s="448"/>
      <c r="D9" s="156"/>
      <c r="E9" s="155"/>
      <c r="F9" s="101"/>
      <c r="G9" s="101"/>
      <c r="H9" s="33"/>
      <c r="I9" s="33"/>
      <c r="J9" s="33"/>
      <c r="K9" s="33"/>
    </row>
    <row r="10" spans="1:11" ht="15" thickBot="1">
      <c r="A10" s="101"/>
      <c r="B10" s="449"/>
      <c r="C10" s="449"/>
      <c r="D10" s="158"/>
      <c r="E10" s="159"/>
      <c r="F10" s="101"/>
      <c r="G10" s="101"/>
      <c r="H10" s="33"/>
      <c r="I10" s="33"/>
      <c r="J10" s="33"/>
      <c r="K10" s="33"/>
    </row>
    <row r="11" spans="1:11" ht="14.25">
      <c r="A11" s="101"/>
      <c r="B11" s="118"/>
      <c r="C11" s="119"/>
      <c r="D11" s="160"/>
      <c r="E11" s="161"/>
      <c r="F11" s="101"/>
      <c r="G11" s="101"/>
      <c r="H11" s="33"/>
      <c r="I11" s="33"/>
      <c r="J11" s="33"/>
      <c r="K11" s="33"/>
    </row>
    <row r="12" spans="1:11" ht="14.25" customHeight="1">
      <c r="A12" s="101"/>
      <c r="B12" s="425">
        <f>B3+1</f>
        <v>41914</v>
      </c>
      <c r="C12" s="426" t="str">
        <f>CHOOSE(WEEKDAY(B12,2),"星期一","星期二","星期三","星期四","星期五","星期六","星期日")</f>
        <v>星期四</v>
      </c>
      <c r="D12" s="162"/>
      <c r="E12" s="163"/>
      <c r="F12" s="101"/>
      <c r="G12" s="101"/>
      <c r="H12" s="33"/>
      <c r="I12" s="33"/>
      <c r="J12" s="33"/>
      <c r="K12" s="33"/>
    </row>
    <row r="13" spans="1:11" ht="14.25" customHeight="1">
      <c r="A13" s="101"/>
      <c r="B13" s="425"/>
      <c r="C13" s="427"/>
      <c r="D13" s="164"/>
      <c r="E13" s="165"/>
      <c r="F13" s="101"/>
      <c r="G13" s="101"/>
      <c r="H13" s="33"/>
      <c r="I13" s="33"/>
      <c r="J13" s="33"/>
      <c r="K13" s="33"/>
    </row>
    <row r="14" spans="1:11" ht="14.25">
      <c r="A14" s="101"/>
      <c r="B14" s="422"/>
      <c r="C14" s="422"/>
      <c r="D14" s="166"/>
      <c r="E14" s="167"/>
      <c r="F14" s="101"/>
      <c r="G14" s="101"/>
      <c r="H14" s="33"/>
      <c r="I14" s="33"/>
      <c r="J14" s="33"/>
      <c r="K14" s="33"/>
    </row>
    <row r="15" spans="1:11" ht="14.25">
      <c r="A15" s="101"/>
      <c r="B15" s="422"/>
      <c r="C15" s="422"/>
      <c r="D15" s="166"/>
      <c r="E15" s="165"/>
      <c r="F15" s="101"/>
      <c r="G15" s="101"/>
      <c r="H15" s="33"/>
      <c r="I15" s="33"/>
      <c r="J15" s="33"/>
      <c r="K15" s="33"/>
    </row>
    <row r="16" spans="1:11" ht="14.25">
      <c r="A16" s="101"/>
      <c r="B16" s="422"/>
      <c r="C16" s="422"/>
      <c r="D16" s="166"/>
      <c r="E16" s="165"/>
      <c r="F16" s="101"/>
      <c r="G16" s="101"/>
      <c r="H16" s="33"/>
      <c r="I16" s="33"/>
      <c r="J16" s="33"/>
      <c r="K16" s="33"/>
    </row>
    <row r="17" spans="1:11" ht="14.25">
      <c r="A17" s="101"/>
      <c r="B17" s="422"/>
      <c r="C17" s="422"/>
      <c r="D17" s="166"/>
      <c r="E17" s="165"/>
      <c r="F17" s="101"/>
      <c r="G17" s="101"/>
      <c r="H17" s="33"/>
      <c r="I17" s="33"/>
      <c r="J17" s="33"/>
      <c r="K17" s="33"/>
    </row>
    <row r="18" spans="1:11" ht="14.25">
      <c r="A18" s="101"/>
      <c r="B18" s="422"/>
      <c r="C18" s="422"/>
      <c r="D18" s="166"/>
      <c r="E18" s="165"/>
      <c r="F18" s="101"/>
      <c r="G18" s="101"/>
      <c r="H18" s="33"/>
      <c r="I18" s="33"/>
      <c r="J18" s="33"/>
      <c r="K18" s="33"/>
    </row>
    <row r="19" spans="1:11" ht="15" thickBot="1">
      <c r="A19" s="101"/>
      <c r="B19" s="431"/>
      <c r="C19" s="431"/>
      <c r="D19" s="168"/>
      <c r="E19" s="169"/>
      <c r="F19" s="101"/>
      <c r="G19" s="101"/>
      <c r="H19" s="33"/>
      <c r="I19" s="33"/>
      <c r="J19" s="33"/>
      <c r="K19" s="33"/>
    </row>
    <row r="20" spans="1:11" ht="14.25">
      <c r="A20" s="101"/>
      <c r="B20" s="129"/>
      <c r="C20" s="130"/>
      <c r="D20" s="170"/>
      <c r="E20" s="171"/>
      <c r="F20" s="101"/>
      <c r="G20" s="101"/>
      <c r="H20" s="33"/>
      <c r="I20" s="33"/>
      <c r="J20" s="33"/>
      <c r="K20" s="33"/>
    </row>
    <row r="21" spans="1:11" ht="14.25" customHeight="1">
      <c r="A21" s="101"/>
      <c r="B21" s="445">
        <f>B12+1</f>
        <v>41915</v>
      </c>
      <c r="C21" s="446" t="str">
        <f>CHOOSE(WEEKDAY(B21,2),"星期一","星期二","星期三","星期四","星期五","星期六","星期日")</f>
        <v>星期五</v>
      </c>
      <c r="D21" s="152"/>
      <c r="E21" s="153"/>
      <c r="F21" s="101"/>
      <c r="G21" s="101"/>
      <c r="H21" s="33"/>
      <c r="I21" s="33"/>
      <c r="J21" s="33"/>
      <c r="K21" s="33"/>
    </row>
    <row r="22" spans="1:11" ht="14.25" customHeight="1">
      <c r="A22" s="101"/>
      <c r="B22" s="445"/>
      <c r="C22" s="447"/>
      <c r="D22" s="154"/>
      <c r="E22" s="155"/>
      <c r="F22" s="101"/>
      <c r="G22" s="101"/>
      <c r="H22" s="33"/>
      <c r="I22" s="33"/>
      <c r="J22" s="33"/>
      <c r="K22" s="33"/>
    </row>
    <row r="23" spans="1:11" ht="14.25">
      <c r="A23" s="101"/>
      <c r="B23" s="448"/>
      <c r="C23" s="448"/>
      <c r="D23" s="156"/>
      <c r="E23" s="157"/>
      <c r="F23" s="101"/>
      <c r="G23" s="101"/>
      <c r="H23" s="33"/>
      <c r="I23" s="33"/>
      <c r="J23" s="33"/>
      <c r="K23" s="33"/>
    </row>
    <row r="24" spans="1:11" ht="14.25">
      <c r="A24" s="101"/>
      <c r="B24" s="448"/>
      <c r="C24" s="448"/>
      <c r="D24" s="156"/>
      <c r="E24" s="155"/>
      <c r="F24" s="101"/>
      <c r="G24" s="101"/>
      <c r="H24" s="33"/>
      <c r="I24" s="33"/>
      <c r="J24" s="33"/>
      <c r="K24" s="33"/>
    </row>
    <row r="25" spans="1:11" ht="14.25">
      <c r="A25" s="101"/>
      <c r="B25" s="448"/>
      <c r="C25" s="448"/>
      <c r="D25" s="156"/>
      <c r="E25" s="155"/>
      <c r="F25" s="101"/>
      <c r="G25" s="101"/>
      <c r="H25" s="33"/>
      <c r="I25" s="33"/>
      <c r="J25" s="33"/>
      <c r="K25" s="33"/>
    </row>
    <row r="26" spans="1:11" ht="14.25">
      <c r="A26" s="101"/>
      <c r="B26" s="448"/>
      <c r="C26" s="448"/>
      <c r="D26" s="156"/>
      <c r="E26" s="155"/>
      <c r="F26" s="101"/>
      <c r="G26" s="101"/>
      <c r="H26" s="33"/>
      <c r="I26" s="33"/>
      <c r="J26" s="33"/>
      <c r="K26" s="33"/>
    </row>
    <row r="27" spans="1:11" ht="14.25">
      <c r="A27" s="101"/>
      <c r="B27" s="448"/>
      <c r="C27" s="448"/>
      <c r="D27" s="156"/>
      <c r="E27" s="155"/>
      <c r="F27" s="101"/>
      <c r="G27" s="101"/>
      <c r="H27" s="33"/>
      <c r="I27" s="33"/>
      <c r="J27" s="33"/>
      <c r="K27" s="33"/>
    </row>
    <row r="28" spans="1:11" ht="15" thickBot="1">
      <c r="A28" s="101"/>
      <c r="B28" s="449"/>
      <c r="C28" s="449"/>
      <c r="D28" s="158"/>
      <c r="E28" s="159"/>
      <c r="F28" s="101"/>
      <c r="G28" s="101"/>
      <c r="H28" s="33"/>
      <c r="I28" s="33"/>
      <c r="J28" s="33"/>
      <c r="K28" s="33"/>
    </row>
    <row r="29" spans="1:11" ht="14.25">
      <c r="A29" s="101"/>
      <c r="B29" s="118"/>
      <c r="C29" s="119"/>
      <c r="D29" s="160"/>
      <c r="E29" s="161"/>
      <c r="F29" s="101"/>
      <c r="G29" s="101"/>
      <c r="H29" s="33"/>
      <c r="I29" s="33"/>
      <c r="J29" s="33"/>
      <c r="K29" s="33"/>
    </row>
    <row r="30" spans="1:11" ht="14.25" customHeight="1">
      <c r="A30" s="101"/>
      <c r="B30" s="425">
        <f>B21+1</f>
        <v>41916</v>
      </c>
      <c r="C30" s="426" t="str">
        <f>CHOOSE(WEEKDAY(B30,2),"星期一","星期二","星期三","星期四","星期五","星期六","星期日")</f>
        <v>星期六</v>
      </c>
      <c r="D30" s="162"/>
      <c r="E30" s="163"/>
      <c r="F30" s="101"/>
      <c r="G30" s="101"/>
      <c r="H30" s="33"/>
      <c r="I30" s="33"/>
      <c r="J30" s="33"/>
      <c r="K30" s="33"/>
    </row>
    <row r="31" spans="1:11" ht="14.25" customHeight="1">
      <c r="A31" s="101"/>
      <c r="B31" s="425"/>
      <c r="C31" s="427"/>
      <c r="D31" s="164"/>
      <c r="E31" s="165"/>
      <c r="F31" s="101"/>
      <c r="G31" s="101"/>
      <c r="H31" s="33"/>
      <c r="I31" s="33"/>
      <c r="J31" s="33"/>
      <c r="K31" s="33"/>
    </row>
    <row r="32" spans="1:11" ht="14.25">
      <c r="A32" s="101"/>
      <c r="B32" s="422"/>
      <c r="C32" s="422"/>
      <c r="D32" s="166"/>
      <c r="E32" s="167"/>
      <c r="F32" s="101"/>
      <c r="G32" s="101"/>
      <c r="H32" s="33"/>
      <c r="I32" s="33"/>
      <c r="J32" s="33"/>
      <c r="K32" s="33"/>
    </row>
    <row r="33" spans="1:11" ht="14.25">
      <c r="A33" s="101"/>
      <c r="B33" s="422"/>
      <c r="C33" s="422"/>
      <c r="D33" s="166"/>
      <c r="E33" s="165"/>
      <c r="F33" s="101"/>
      <c r="G33" s="101"/>
      <c r="H33" s="33"/>
      <c r="I33" s="33"/>
      <c r="J33" s="33"/>
      <c r="K33" s="33"/>
    </row>
    <row r="34" spans="1:11" ht="14.25">
      <c r="A34" s="101"/>
      <c r="B34" s="422"/>
      <c r="C34" s="422"/>
      <c r="D34" s="166"/>
      <c r="E34" s="165"/>
      <c r="F34" s="101"/>
      <c r="G34" s="101"/>
      <c r="H34" s="33"/>
      <c r="I34" s="33"/>
      <c r="J34" s="33"/>
      <c r="K34" s="33"/>
    </row>
    <row r="35" spans="1:11" ht="14.25">
      <c r="A35" s="101"/>
      <c r="B35" s="422"/>
      <c r="C35" s="422"/>
      <c r="D35" s="166"/>
      <c r="E35" s="165"/>
      <c r="F35" s="101"/>
      <c r="G35" s="101"/>
      <c r="H35" s="33"/>
      <c r="I35" s="33"/>
      <c r="J35" s="33"/>
      <c r="K35" s="33"/>
    </row>
    <row r="36" spans="1:11" ht="14.25">
      <c r="A36" s="101"/>
      <c r="B36" s="422"/>
      <c r="C36" s="422"/>
      <c r="D36" s="166"/>
      <c r="E36" s="165"/>
      <c r="F36" s="101"/>
      <c r="G36" s="101"/>
      <c r="H36" s="33"/>
      <c r="I36" s="33"/>
      <c r="J36" s="33"/>
      <c r="K36" s="33"/>
    </row>
    <row r="37" spans="1:11" ht="15" thickBot="1">
      <c r="A37" s="101"/>
      <c r="B37" s="431"/>
      <c r="C37" s="431"/>
      <c r="D37" s="168"/>
      <c r="E37" s="169"/>
      <c r="F37" s="101"/>
      <c r="G37" s="101"/>
      <c r="H37" s="33"/>
      <c r="I37" s="33"/>
      <c r="J37" s="33"/>
      <c r="K37" s="33"/>
    </row>
    <row r="38" spans="1:11" ht="14.25">
      <c r="A38" s="101"/>
      <c r="B38" s="129"/>
      <c r="C38" s="130"/>
      <c r="D38" s="170"/>
      <c r="E38" s="171"/>
      <c r="F38" s="101"/>
      <c r="G38" s="101"/>
      <c r="H38" s="33"/>
      <c r="I38" s="33"/>
      <c r="J38" s="33"/>
      <c r="K38" s="33"/>
    </row>
    <row r="39" spans="1:11" ht="14.25" customHeight="1">
      <c r="A39" s="101"/>
      <c r="B39" s="445">
        <f>B30+1</f>
        <v>41917</v>
      </c>
      <c r="C39" s="446" t="str">
        <f>CHOOSE(WEEKDAY(B39,2),"星期一","星期二","星期三","星期四","星期五","星期六","星期日")</f>
        <v>星期日</v>
      </c>
      <c r="D39" s="152"/>
      <c r="E39" s="153"/>
      <c r="F39" s="101"/>
      <c r="G39" s="101"/>
      <c r="H39" s="33"/>
      <c r="I39" s="33"/>
      <c r="J39" s="33"/>
      <c r="K39" s="33"/>
    </row>
    <row r="40" spans="1:11" ht="14.25" customHeight="1">
      <c r="A40" s="101"/>
      <c r="B40" s="445"/>
      <c r="C40" s="447"/>
      <c r="D40" s="154"/>
      <c r="E40" s="155"/>
      <c r="F40" s="101"/>
      <c r="G40" s="101"/>
      <c r="H40" s="33"/>
      <c r="I40" s="33"/>
      <c r="J40" s="33"/>
      <c r="K40" s="33"/>
    </row>
    <row r="41" spans="1:11" ht="14.25">
      <c r="A41" s="101"/>
      <c r="B41" s="448"/>
      <c r="C41" s="448"/>
      <c r="D41" s="156"/>
      <c r="E41" s="157"/>
      <c r="F41" s="101"/>
      <c r="G41" s="101"/>
      <c r="H41" s="33"/>
      <c r="I41" s="33"/>
      <c r="J41" s="33"/>
      <c r="K41" s="33"/>
    </row>
    <row r="42" spans="1:11" ht="14.25">
      <c r="A42" s="101"/>
      <c r="B42" s="448"/>
      <c r="C42" s="448"/>
      <c r="D42" s="156"/>
      <c r="E42" s="155"/>
      <c r="F42" s="101"/>
      <c r="G42" s="101"/>
      <c r="H42" s="33"/>
      <c r="I42" s="33"/>
      <c r="J42" s="33"/>
      <c r="K42" s="33"/>
    </row>
    <row r="43" spans="1:11" ht="14.25">
      <c r="A43" s="101"/>
      <c r="B43" s="448"/>
      <c r="C43" s="448"/>
      <c r="D43" s="156"/>
      <c r="E43" s="155"/>
      <c r="F43" s="101"/>
      <c r="G43" s="101"/>
      <c r="H43" s="33"/>
      <c r="I43" s="33"/>
      <c r="J43" s="33"/>
      <c r="K43" s="33"/>
    </row>
    <row r="44" spans="1:11" ht="14.25">
      <c r="A44" s="101"/>
      <c r="B44" s="448"/>
      <c r="C44" s="448"/>
      <c r="D44" s="156"/>
      <c r="E44" s="155"/>
      <c r="F44" s="101"/>
      <c r="G44" s="101"/>
      <c r="H44" s="33"/>
      <c r="I44" s="33"/>
      <c r="J44" s="33"/>
      <c r="K44" s="33"/>
    </row>
    <row r="45" spans="1:11" ht="14.25">
      <c r="A45" s="101"/>
      <c r="B45" s="448"/>
      <c r="C45" s="448"/>
      <c r="D45" s="156"/>
      <c r="E45" s="155"/>
      <c r="F45" s="101"/>
      <c r="G45" s="101"/>
      <c r="H45" s="33"/>
      <c r="I45" s="33"/>
      <c r="J45" s="33"/>
      <c r="K45" s="33"/>
    </row>
    <row r="46" spans="1:11" ht="15" thickBot="1">
      <c r="A46" s="101"/>
      <c r="B46" s="449"/>
      <c r="C46" s="449"/>
      <c r="D46" s="158"/>
      <c r="E46" s="159"/>
      <c r="F46" s="101"/>
      <c r="G46" s="101"/>
      <c r="H46" s="33"/>
      <c r="I46" s="33"/>
      <c r="J46" s="33"/>
      <c r="K46" s="33"/>
    </row>
    <row r="47" spans="1:11" ht="14.25">
      <c r="A47" s="101"/>
      <c r="B47" s="172"/>
      <c r="C47" s="173"/>
      <c r="D47" s="160"/>
      <c r="E47" s="161"/>
      <c r="F47" s="101"/>
      <c r="G47" s="101"/>
      <c r="H47" s="33"/>
      <c r="I47" s="33"/>
      <c r="J47" s="33"/>
      <c r="K47" s="33"/>
    </row>
    <row r="48" spans="1:11" ht="14.25" customHeight="1">
      <c r="A48" s="101"/>
      <c r="B48" s="425">
        <f>B39+1</f>
        <v>41918</v>
      </c>
      <c r="C48" s="426" t="str">
        <f>CHOOSE(WEEKDAY(B48,2),"星期一","星期二","星期三","星期四","星期五","星期六","星期日")</f>
        <v>星期一</v>
      </c>
      <c r="D48" s="162"/>
      <c r="E48" s="163"/>
      <c r="F48" s="101"/>
      <c r="G48" s="101"/>
      <c r="H48" s="33"/>
      <c r="I48" s="33"/>
      <c r="J48" s="33"/>
      <c r="K48" s="33"/>
    </row>
    <row r="49" spans="1:11" ht="14.25" customHeight="1">
      <c r="A49" s="101"/>
      <c r="B49" s="425"/>
      <c r="C49" s="427"/>
      <c r="D49" s="164"/>
      <c r="E49" s="165"/>
      <c r="F49" s="101"/>
      <c r="G49" s="101"/>
      <c r="H49" s="33"/>
      <c r="I49" s="33"/>
      <c r="J49" s="33"/>
      <c r="K49" s="33"/>
    </row>
    <row r="50" spans="1:11" ht="14.25">
      <c r="A50" s="101"/>
      <c r="B50" s="422"/>
      <c r="C50" s="422"/>
      <c r="D50" s="166"/>
      <c r="E50" s="167"/>
      <c r="F50" s="101"/>
      <c r="G50" s="101"/>
      <c r="H50" s="33"/>
      <c r="I50" s="33"/>
      <c r="J50" s="33"/>
      <c r="K50" s="33"/>
    </row>
    <row r="51" spans="1:11" ht="14.25">
      <c r="A51" s="101"/>
      <c r="B51" s="422"/>
      <c r="C51" s="422"/>
      <c r="D51" s="166"/>
      <c r="E51" s="165"/>
      <c r="F51" s="101"/>
      <c r="G51" s="101"/>
      <c r="H51" s="33"/>
      <c r="I51" s="33"/>
      <c r="J51" s="33"/>
      <c r="K51" s="33"/>
    </row>
    <row r="52" spans="1:11" ht="14.25">
      <c r="A52" s="101"/>
      <c r="B52" s="422"/>
      <c r="C52" s="422"/>
      <c r="D52" s="166"/>
      <c r="E52" s="165"/>
      <c r="F52" s="101"/>
      <c r="G52" s="101"/>
      <c r="H52" s="33"/>
      <c r="I52" s="33"/>
      <c r="J52" s="33"/>
      <c r="K52" s="33"/>
    </row>
    <row r="53" spans="1:11" ht="14.25">
      <c r="A53" s="101"/>
      <c r="B53" s="422"/>
      <c r="C53" s="422"/>
      <c r="D53" s="166"/>
      <c r="E53" s="165"/>
      <c r="F53" s="101"/>
      <c r="G53" s="101"/>
      <c r="H53" s="33"/>
      <c r="I53" s="33"/>
      <c r="J53" s="33"/>
      <c r="K53" s="33"/>
    </row>
    <row r="54" spans="1:11" ht="14.25">
      <c r="A54" s="101"/>
      <c r="B54" s="422"/>
      <c r="C54" s="422"/>
      <c r="D54" s="166"/>
      <c r="E54" s="165"/>
      <c r="F54" s="101"/>
      <c r="G54" s="101"/>
      <c r="H54" s="33"/>
      <c r="I54" s="33"/>
      <c r="J54" s="33"/>
      <c r="K54" s="33"/>
    </row>
    <row r="55" spans="1:11" ht="15" thickBot="1">
      <c r="A55" s="101"/>
      <c r="B55" s="431"/>
      <c r="C55" s="431"/>
      <c r="D55" s="168"/>
      <c r="E55" s="169"/>
      <c r="F55" s="101"/>
      <c r="G55" s="101"/>
      <c r="H55" s="33"/>
      <c r="I55" s="33"/>
      <c r="J55" s="33"/>
      <c r="K55" s="33"/>
    </row>
    <row r="56" spans="1:11" ht="14.25">
      <c r="A56" s="101"/>
      <c r="B56" s="129"/>
      <c r="C56" s="130"/>
      <c r="D56" s="170"/>
      <c r="E56" s="171"/>
      <c r="F56" s="101"/>
      <c r="G56" s="101"/>
      <c r="H56" s="33"/>
      <c r="I56" s="33"/>
      <c r="J56" s="33"/>
      <c r="K56" s="33"/>
    </row>
    <row r="57" spans="1:11" ht="14.25" customHeight="1">
      <c r="A57" s="101"/>
      <c r="B57" s="445">
        <f>B48+1</f>
        <v>41919</v>
      </c>
      <c r="C57" s="446" t="str">
        <f>CHOOSE(WEEKDAY(B57,2),"星期一","星期二","星期三","星期四","星期五","星期六","星期日")</f>
        <v>星期二</v>
      </c>
      <c r="D57" s="152"/>
      <c r="E57" s="153"/>
      <c r="F57" s="101"/>
      <c r="G57" s="101"/>
      <c r="H57" s="33"/>
      <c r="I57" s="33"/>
      <c r="J57" s="33"/>
      <c r="K57" s="33"/>
    </row>
    <row r="58" spans="1:11" ht="14.25" customHeight="1">
      <c r="A58" s="101"/>
      <c r="B58" s="445"/>
      <c r="C58" s="447"/>
      <c r="D58" s="154"/>
      <c r="E58" s="155"/>
      <c r="F58" s="101"/>
      <c r="G58" s="101"/>
      <c r="H58" s="33"/>
      <c r="I58" s="33"/>
      <c r="J58" s="33"/>
      <c r="K58" s="33"/>
    </row>
    <row r="59" spans="1:11" ht="14.25">
      <c r="A59" s="101"/>
      <c r="B59" s="448"/>
      <c r="C59" s="448"/>
      <c r="D59" s="156"/>
      <c r="E59" s="157"/>
      <c r="F59" s="101"/>
      <c r="G59" s="101"/>
      <c r="H59" s="33"/>
      <c r="I59" s="33"/>
      <c r="J59" s="33"/>
      <c r="K59" s="33"/>
    </row>
    <row r="60" spans="1:11" ht="14.25">
      <c r="A60" s="101"/>
      <c r="B60" s="448"/>
      <c r="C60" s="448"/>
      <c r="D60" s="156"/>
      <c r="E60" s="155"/>
      <c r="F60" s="101"/>
      <c r="G60" s="101"/>
      <c r="H60" s="33"/>
      <c r="I60" s="33"/>
      <c r="J60" s="33"/>
      <c r="K60" s="33"/>
    </row>
    <row r="61" spans="1:11" ht="14.25">
      <c r="A61" s="101"/>
      <c r="B61" s="448"/>
      <c r="C61" s="448"/>
      <c r="D61" s="156"/>
      <c r="E61" s="155"/>
      <c r="F61" s="101"/>
      <c r="G61" s="101"/>
      <c r="H61" s="33"/>
      <c r="I61" s="33"/>
      <c r="J61" s="33"/>
      <c r="K61" s="33"/>
    </row>
    <row r="62" spans="1:11" ht="14.25">
      <c r="A62" s="101"/>
      <c r="B62" s="448"/>
      <c r="C62" s="448"/>
      <c r="D62" s="156"/>
      <c r="E62" s="155"/>
      <c r="F62" s="101"/>
      <c r="G62" s="101"/>
      <c r="H62" s="33"/>
      <c r="I62" s="33"/>
      <c r="J62" s="33"/>
      <c r="K62" s="33"/>
    </row>
    <row r="63" spans="1:11" ht="14.25">
      <c r="A63" s="101"/>
      <c r="B63" s="448"/>
      <c r="C63" s="448"/>
      <c r="D63" s="156"/>
      <c r="E63" s="155"/>
      <c r="F63" s="101"/>
      <c r="G63" s="101"/>
      <c r="H63" s="33"/>
      <c r="I63" s="33"/>
      <c r="J63" s="33"/>
      <c r="K63" s="33"/>
    </row>
    <row r="64" spans="1:11" ht="15" thickBot="1">
      <c r="A64" s="101"/>
      <c r="B64" s="449"/>
      <c r="C64" s="449"/>
      <c r="D64" s="158"/>
      <c r="E64" s="159"/>
      <c r="F64" s="101"/>
      <c r="G64" s="101"/>
      <c r="H64" s="33"/>
      <c r="I64" s="33"/>
      <c r="J64" s="33"/>
      <c r="K64" s="33"/>
    </row>
    <row r="65" spans="1:11" ht="14.25">
      <c r="A65" s="101"/>
      <c r="B65" s="118"/>
      <c r="C65" s="119"/>
      <c r="D65" s="160"/>
      <c r="E65" s="161"/>
      <c r="F65" s="101"/>
      <c r="G65" s="101"/>
      <c r="H65" s="33"/>
      <c r="I65" s="33"/>
      <c r="J65" s="33"/>
      <c r="K65" s="33"/>
    </row>
    <row r="66" spans="1:11" ht="14.25" customHeight="1">
      <c r="A66" s="101"/>
      <c r="B66" s="425">
        <f>B57+1</f>
        <v>41920</v>
      </c>
      <c r="C66" s="426" t="str">
        <f>CHOOSE(WEEKDAY(B66,2),"星期一","星期二","星期三","星期四","星期五","星期六","星期日")</f>
        <v>星期三</v>
      </c>
      <c r="D66" s="162"/>
      <c r="E66" s="163"/>
      <c r="F66" s="101"/>
      <c r="G66" s="101"/>
      <c r="H66" s="33"/>
      <c r="I66" s="33"/>
      <c r="J66" s="33"/>
      <c r="K66" s="33"/>
    </row>
    <row r="67" spans="1:11" ht="14.25" customHeight="1">
      <c r="A67" s="101"/>
      <c r="B67" s="425"/>
      <c r="C67" s="427"/>
      <c r="D67" s="164"/>
      <c r="E67" s="165"/>
      <c r="F67" s="101"/>
      <c r="G67" s="101"/>
      <c r="H67" s="33"/>
      <c r="I67" s="33"/>
      <c r="J67" s="33"/>
      <c r="K67" s="33"/>
    </row>
    <row r="68" spans="1:11" ht="14.25">
      <c r="A68" s="101"/>
      <c r="B68" s="422"/>
      <c r="C68" s="422"/>
      <c r="D68" s="166"/>
      <c r="E68" s="167"/>
      <c r="F68" s="101"/>
      <c r="G68" s="101"/>
      <c r="H68" s="33"/>
      <c r="I68" s="33"/>
      <c r="J68" s="33"/>
      <c r="K68" s="33"/>
    </row>
    <row r="69" spans="1:11" ht="14.25">
      <c r="A69" s="101"/>
      <c r="B69" s="422"/>
      <c r="C69" s="422"/>
      <c r="D69" s="166"/>
      <c r="E69" s="165"/>
      <c r="F69" s="101"/>
      <c r="G69" s="101"/>
      <c r="H69" s="33"/>
      <c r="I69" s="33"/>
      <c r="J69" s="33"/>
      <c r="K69" s="33"/>
    </row>
    <row r="70" spans="1:11" ht="14.25">
      <c r="A70" s="101"/>
      <c r="B70" s="422"/>
      <c r="C70" s="422"/>
      <c r="D70" s="166"/>
      <c r="E70" s="165"/>
      <c r="F70" s="101"/>
      <c r="G70" s="101"/>
      <c r="H70" s="33"/>
      <c r="I70" s="33"/>
      <c r="J70" s="33"/>
      <c r="K70" s="33"/>
    </row>
    <row r="71" spans="1:11" ht="14.25">
      <c r="A71" s="101"/>
      <c r="B71" s="422"/>
      <c r="C71" s="422"/>
      <c r="D71" s="166"/>
      <c r="E71" s="165"/>
      <c r="F71" s="101"/>
      <c r="G71" s="101"/>
      <c r="H71" s="33"/>
      <c r="I71" s="33"/>
      <c r="J71" s="33"/>
      <c r="K71" s="33"/>
    </row>
    <row r="72" spans="1:11" ht="14.25">
      <c r="A72" s="101"/>
      <c r="B72" s="422"/>
      <c r="C72" s="422"/>
      <c r="D72" s="166"/>
      <c r="E72" s="165"/>
      <c r="F72" s="101"/>
      <c r="G72" s="101"/>
      <c r="H72" s="33"/>
      <c r="I72" s="33"/>
      <c r="J72" s="33"/>
      <c r="K72" s="33"/>
    </row>
    <row r="73" spans="1:11" ht="15" thickBot="1">
      <c r="A73" s="101"/>
      <c r="B73" s="431"/>
      <c r="C73" s="431"/>
      <c r="D73" s="168"/>
      <c r="E73" s="169"/>
      <c r="F73" s="101"/>
      <c r="G73" s="101"/>
      <c r="H73" s="33"/>
      <c r="I73" s="33"/>
      <c r="J73" s="33"/>
      <c r="K73" s="33"/>
    </row>
    <row r="74" spans="1:11" ht="14.25">
      <c r="A74" s="101"/>
      <c r="B74" s="129"/>
      <c r="C74" s="130"/>
      <c r="D74" s="170"/>
      <c r="E74" s="171"/>
      <c r="F74" s="101"/>
      <c r="G74" s="101"/>
      <c r="H74" s="33"/>
      <c r="I74" s="33"/>
      <c r="J74" s="33"/>
      <c r="K74" s="33"/>
    </row>
    <row r="75" spans="1:11" ht="14.25" customHeight="1">
      <c r="A75" s="101"/>
      <c r="B75" s="445">
        <f>B66+1</f>
        <v>41921</v>
      </c>
      <c r="C75" s="446" t="str">
        <f>CHOOSE(WEEKDAY(B75,2),"星期一","星期二","星期三","星期四","星期五","星期六","星期日")</f>
        <v>星期四</v>
      </c>
      <c r="D75" s="152"/>
      <c r="E75" s="153"/>
      <c r="F75" s="101"/>
      <c r="G75" s="101"/>
      <c r="H75" s="33"/>
      <c r="I75" s="33"/>
      <c r="J75" s="33"/>
      <c r="K75" s="33"/>
    </row>
    <row r="76" spans="1:11" ht="14.25" customHeight="1">
      <c r="A76" s="101"/>
      <c r="B76" s="445"/>
      <c r="C76" s="447"/>
      <c r="D76" s="154"/>
      <c r="E76" s="155"/>
      <c r="F76" s="101"/>
      <c r="G76" s="101"/>
      <c r="H76" s="33"/>
      <c r="I76" s="33"/>
      <c r="J76" s="33"/>
      <c r="K76" s="33"/>
    </row>
    <row r="77" spans="1:11" ht="14.25">
      <c r="A77" s="101"/>
      <c r="B77" s="448"/>
      <c r="C77" s="448"/>
      <c r="D77" s="156"/>
      <c r="E77" s="157"/>
      <c r="F77" s="101"/>
      <c r="G77" s="101"/>
      <c r="H77" s="33"/>
      <c r="I77" s="33"/>
      <c r="J77" s="33"/>
      <c r="K77" s="33"/>
    </row>
    <row r="78" spans="1:11" ht="14.25">
      <c r="A78" s="101"/>
      <c r="B78" s="448"/>
      <c r="C78" s="448"/>
      <c r="D78" s="156"/>
      <c r="E78" s="155"/>
      <c r="F78" s="101"/>
      <c r="G78" s="101"/>
      <c r="H78" s="33"/>
      <c r="I78" s="33"/>
      <c r="J78" s="33"/>
      <c r="K78" s="33"/>
    </row>
    <row r="79" spans="1:11" ht="14.25">
      <c r="A79" s="101"/>
      <c r="B79" s="448"/>
      <c r="C79" s="448"/>
      <c r="D79" s="156"/>
      <c r="E79" s="155"/>
      <c r="F79" s="101"/>
      <c r="G79" s="101"/>
      <c r="H79" s="33"/>
      <c r="I79" s="33"/>
      <c r="J79" s="33"/>
      <c r="K79" s="33"/>
    </row>
    <row r="80" spans="1:11" ht="14.25">
      <c r="A80" s="101"/>
      <c r="B80" s="448"/>
      <c r="C80" s="448"/>
      <c r="D80" s="156"/>
      <c r="E80" s="155"/>
      <c r="F80" s="101"/>
      <c r="G80" s="101"/>
      <c r="H80" s="33"/>
      <c r="I80" s="33"/>
      <c r="J80" s="33"/>
      <c r="K80" s="33"/>
    </row>
    <row r="81" spans="1:11" ht="14.25">
      <c r="A81" s="101"/>
      <c r="B81" s="448"/>
      <c r="C81" s="448"/>
      <c r="D81" s="156"/>
      <c r="E81" s="155"/>
      <c r="F81" s="101"/>
      <c r="G81" s="101"/>
      <c r="H81" s="33"/>
      <c r="I81" s="33"/>
      <c r="J81" s="33"/>
      <c r="K81" s="33"/>
    </row>
    <row r="82" spans="1:11" ht="15" thickBot="1">
      <c r="A82" s="101"/>
      <c r="B82" s="449"/>
      <c r="C82" s="449"/>
      <c r="D82" s="158"/>
      <c r="E82" s="159"/>
      <c r="F82" s="101"/>
      <c r="G82" s="101"/>
      <c r="H82" s="33"/>
      <c r="I82" s="33"/>
      <c r="J82" s="33"/>
      <c r="K82" s="33"/>
    </row>
    <row r="83" spans="1:11" ht="14.25">
      <c r="A83" s="101"/>
      <c r="B83" s="118"/>
      <c r="C83" s="119"/>
      <c r="D83" s="160"/>
      <c r="E83" s="161"/>
      <c r="F83" s="101"/>
      <c r="G83" s="101"/>
      <c r="H83" s="33"/>
      <c r="I83" s="33"/>
      <c r="J83" s="33"/>
      <c r="K83" s="33"/>
    </row>
    <row r="84" spans="1:11" ht="14.25" customHeight="1">
      <c r="A84" s="101"/>
      <c r="B84" s="425">
        <f>B75+1</f>
        <v>41922</v>
      </c>
      <c r="C84" s="426" t="str">
        <f>CHOOSE(WEEKDAY(B84,2),"星期一","星期二","星期三","星期四","星期五","星期六","星期日")</f>
        <v>星期五</v>
      </c>
      <c r="D84" s="174"/>
      <c r="E84" s="163"/>
      <c r="F84" s="101"/>
      <c r="G84" s="101"/>
      <c r="H84" s="33"/>
      <c r="I84" s="33"/>
      <c r="J84" s="33"/>
      <c r="K84" s="33"/>
    </row>
    <row r="85" spans="1:11" ht="14.25" customHeight="1">
      <c r="A85" s="101"/>
      <c r="B85" s="425"/>
      <c r="C85" s="427"/>
      <c r="D85" s="175"/>
      <c r="E85" s="165"/>
      <c r="F85" s="101"/>
      <c r="G85" s="101"/>
      <c r="H85" s="33"/>
      <c r="I85" s="33"/>
      <c r="J85" s="33"/>
      <c r="K85" s="33"/>
    </row>
    <row r="86" spans="1:11" ht="14.25">
      <c r="A86" s="101"/>
      <c r="B86" s="422"/>
      <c r="C86" s="422"/>
      <c r="D86" s="166"/>
      <c r="E86" s="167"/>
      <c r="F86" s="101"/>
      <c r="G86" s="101"/>
      <c r="H86" s="33"/>
      <c r="I86" s="33"/>
      <c r="J86" s="33"/>
      <c r="K86" s="33"/>
    </row>
    <row r="87" spans="1:11" ht="14.25">
      <c r="A87" s="101"/>
      <c r="B87" s="422"/>
      <c r="C87" s="422"/>
      <c r="D87" s="166"/>
      <c r="E87" s="165"/>
      <c r="F87" s="101"/>
      <c r="G87" s="101"/>
      <c r="H87" s="33"/>
      <c r="I87" s="33"/>
      <c r="J87" s="33"/>
      <c r="K87" s="33"/>
    </row>
    <row r="88" spans="1:11" ht="14.25">
      <c r="A88" s="101"/>
      <c r="B88" s="422"/>
      <c r="C88" s="422"/>
      <c r="D88" s="166"/>
      <c r="E88" s="165"/>
      <c r="F88" s="101"/>
      <c r="G88" s="101"/>
      <c r="H88" s="33"/>
      <c r="I88" s="33"/>
      <c r="J88" s="33"/>
      <c r="K88" s="33"/>
    </row>
    <row r="89" spans="1:11" ht="14.25">
      <c r="A89" s="101"/>
      <c r="B89" s="422"/>
      <c r="C89" s="422"/>
      <c r="D89" s="166"/>
      <c r="E89" s="165"/>
      <c r="F89" s="101"/>
      <c r="G89" s="101"/>
      <c r="H89" s="33"/>
      <c r="I89" s="33"/>
      <c r="J89" s="33"/>
      <c r="K89" s="33"/>
    </row>
    <row r="90" spans="1:11" ht="14.25">
      <c r="A90" s="101"/>
      <c r="B90" s="422"/>
      <c r="C90" s="422"/>
      <c r="D90" s="166"/>
      <c r="E90" s="165"/>
      <c r="F90" s="101"/>
      <c r="G90" s="101"/>
      <c r="H90" s="33"/>
      <c r="I90" s="33"/>
      <c r="J90" s="33"/>
      <c r="K90" s="33"/>
    </row>
    <row r="91" spans="1:11" ht="15" thickBot="1">
      <c r="A91" s="101"/>
      <c r="B91" s="431"/>
      <c r="C91" s="431"/>
      <c r="D91" s="168"/>
      <c r="E91" s="169"/>
      <c r="F91" s="101"/>
      <c r="G91" s="101"/>
      <c r="H91" s="33"/>
      <c r="I91" s="33"/>
      <c r="J91" s="33"/>
      <c r="K91" s="33"/>
    </row>
    <row r="92" spans="1:11" ht="14.25">
      <c r="A92" s="101"/>
      <c r="B92" s="129"/>
      <c r="C92" s="130"/>
      <c r="D92" s="170"/>
      <c r="E92" s="171"/>
      <c r="F92" s="101"/>
      <c r="G92" s="101"/>
      <c r="H92" s="33"/>
      <c r="I92" s="33"/>
      <c r="J92" s="33"/>
      <c r="K92" s="33"/>
    </row>
    <row r="93" spans="1:11" ht="14.25" customHeight="1">
      <c r="A93" s="101"/>
      <c r="B93" s="445">
        <f>B84+1</f>
        <v>41923</v>
      </c>
      <c r="C93" s="446" t="str">
        <f>CHOOSE(WEEKDAY(B93,2),"星期一","星期二","星期三","星期四","星期五","星期六","星期日")</f>
        <v>星期六</v>
      </c>
      <c r="D93" s="152"/>
      <c r="E93" s="153"/>
      <c r="F93" s="101"/>
      <c r="G93" s="101"/>
      <c r="H93" s="33"/>
      <c r="I93" s="33"/>
      <c r="J93" s="33"/>
      <c r="K93" s="33"/>
    </row>
    <row r="94" spans="1:11" ht="14.25" customHeight="1">
      <c r="A94" s="101"/>
      <c r="B94" s="445"/>
      <c r="C94" s="447"/>
      <c r="D94" s="154"/>
      <c r="E94" s="155"/>
      <c r="F94" s="101"/>
      <c r="G94" s="101"/>
      <c r="H94" s="33"/>
      <c r="I94" s="33"/>
      <c r="J94" s="33"/>
      <c r="K94" s="33"/>
    </row>
    <row r="95" spans="1:11" ht="14.25">
      <c r="A95" s="101"/>
      <c r="B95" s="448"/>
      <c r="C95" s="448"/>
      <c r="D95" s="156"/>
      <c r="E95" s="157"/>
      <c r="F95" s="101"/>
      <c r="G95" s="101"/>
      <c r="H95" s="33"/>
      <c r="I95" s="33"/>
      <c r="J95" s="33"/>
      <c r="K95" s="33"/>
    </row>
    <row r="96" spans="1:11" ht="14.25">
      <c r="A96" s="101"/>
      <c r="B96" s="448"/>
      <c r="C96" s="448"/>
      <c r="D96" s="156"/>
      <c r="E96" s="155"/>
      <c r="F96" s="101"/>
      <c r="G96" s="101"/>
      <c r="H96" s="33"/>
      <c r="I96" s="33"/>
      <c r="J96" s="33"/>
      <c r="K96" s="33"/>
    </row>
    <row r="97" spans="1:11" ht="14.25">
      <c r="A97" s="101"/>
      <c r="B97" s="448"/>
      <c r="C97" s="448"/>
      <c r="D97" s="156"/>
      <c r="E97" s="155"/>
      <c r="F97" s="101"/>
      <c r="G97" s="101"/>
      <c r="H97" s="33"/>
      <c r="I97" s="33"/>
      <c r="J97" s="33"/>
      <c r="K97" s="33"/>
    </row>
    <row r="98" spans="1:11" ht="14.25">
      <c r="A98" s="101"/>
      <c r="B98" s="448"/>
      <c r="C98" s="448"/>
      <c r="D98" s="156"/>
      <c r="E98" s="155"/>
      <c r="F98" s="101"/>
      <c r="G98" s="101"/>
      <c r="H98" s="33"/>
      <c r="I98" s="33"/>
      <c r="J98" s="33"/>
      <c r="K98" s="33"/>
    </row>
    <row r="99" spans="1:11" ht="14.25">
      <c r="A99" s="101"/>
      <c r="B99" s="448"/>
      <c r="C99" s="448"/>
      <c r="D99" s="156"/>
      <c r="E99" s="155"/>
      <c r="F99" s="101"/>
      <c r="G99" s="101"/>
      <c r="H99" s="33"/>
      <c r="I99" s="33"/>
      <c r="J99" s="33"/>
      <c r="K99" s="33"/>
    </row>
    <row r="100" spans="1:11" ht="15" thickBot="1">
      <c r="A100" s="101"/>
      <c r="B100" s="449"/>
      <c r="C100" s="449"/>
      <c r="D100" s="158"/>
      <c r="E100" s="159"/>
      <c r="F100" s="101"/>
      <c r="G100" s="101"/>
      <c r="H100" s="33"/>
      <c r="I100" s="33"/>
      <c r="J100" s="33"/>
      <c r="K100" s="33"/>
    </row>
    <row r="101" spans="1:11" ht="14.25">
      <c r="A101" s="101"/>
      <c r="B101" s="118"/>
      <c r="C101" s="119"/>
      <c r="D101" s="160"/>
      <c r="E101" s="161"/>
      <c r="F101" s="101"/>
      <c r="G101" s="101"/>
      <c r="H101" s="33"/>
      <c r="I101" s="33"/>
      <c r="J101" s="33"/>
      <c r="K101" s="33"/>
    </row>
    <row r="102" spans="1:11" ht="14.25" customHeight="1">
      <c r="A102" s="101"/>
      <c r="B102" s="425">
        <f>B93+1</f>
        <v>41924</v>
      </c>
      <c r="C102" s="426" t="str">
        <f>CHOOSE(WEEKDAY(B102,2),"星期一","星期二","星期三","星期四","星期五","星期六","星期日")</f>
        <v>星期日</v>
      </c>
      <c r="D102" s="162"/>
      <c r="E102" s="163"/>
      <c r="F102" s="101"/>
      <c r="G102" s="101"/>
      <c r="H102" s="33"/>
      <c r="I102" s="33"/>
      <c r="J102" s="33"/>
      <c r="K102" s="33"/>
    </row>
    <row r="103" spans="1:11" ht="14.25" customHeight="1">
      <c r="A103" s="101"/>
      <c r="B103" s="425"/>
      <c r="C103" s="427"/>
      <c r="D103" s="164"/>
      <c r="E103" s="165"/>
      <c r="F103" s="101"/>
      <c r="G103" s="101"/>
      <c r="H103" s="33"/>
      <c r="I103" s="33"/>
      <c r="J103" s="33"/>
      <c r="K103" s="33"/>
    </row>
    <row r="104" spans="1:11" ht="14.25">
      <c r="A104" s="101"/>
      <c r="B104" s="422"/>
      <c r="C104" s="422"/>
      <c r="D104" s="166"/>
      <c r="E104" s="167"/>
      <c r="F104" s="101"/>
      <c r="G104" s="101"/>
      <c r="H104" s="33"/>
      <c r="I104" s="33"/>
      <c r="J104" s="33"/>
      <c r="K104" s="33"/>
    </row>
    <row r="105" spans="1:11" ht="14.25">
      <c r="A105" s="101"/>
      <c r="B105" s="422"/>
      <c r="C105" s="422"/>
      <c r="D105" s="166"/>
      <c r="E105" s="165"/>
      <c r="F105" s="101"/>
      <c r="G105" s="101"/>
      <c r="H105" s="33"/>
      <c r="I105" s="33"/>
      <c r="J105" s="33"/>
      <c r="K105" s="33"/>
    </row>
    <row r="106" spans="1:11" ht="14.25">
      <c r="A106" s="101"/>
      <c r="B106" s="422"/>
      <c r="C106" s="422"/>
      <c r="D106" s="166"/>
      <c r="E106" s="165"/>
      <c r="F106" s="101"/>
      <c r="G106" s="101"/>
      <c r="H106" s="33"/>
      <c r="I106" s="33"/>
      <c r="J106" s="33"/>
      <c r="K106" s="33"/>
    </row>
    <row r="107" spans="1:11" ht="14.25">
      <c r="A107" s="101"/>
      <c r="B107" s="422"/>
      <c r="C107" s="422"/>
      <c r="D107" s="166"/>
      <c r="E107" s="165"/>
      <c r="F107" s="101"/>
      <c r="G107" s="101"/>
      <c r="H107" s="33"/>
      <c r="I107" s="33"/>
      <c r="J107" s="33"/>
      <c r="K107" s="33"/>
    </row>
    <row r="108" spans="1:11" ht="14.25">
      <c r="A108" s="101"/>
      <c r="B108" s="422"/>
      <c r="C108" s="422"/>
      <c r="D108" s="166"/>
      <c r="E108" s="165"/>
      <c r="F108" s="101"/>
      <c r="G108" s="101"/>
      <c r="H108" s="33"/>
      <c r="I108" s="33"/>
      <c r="J108" s="33"/>
      <c r="K108" s="33"/>
    </row>
    <row r="109" spans="1:11" ht="15" thickBot="1">
      <c r="A109" s="101"/>
      <c r="B109" s="431"/>
      <c r="C109" s="431"/>
      <c r="D109" s="168"/>
      <c r="E109" s="169"/>
      <c r="F109" s="101"/>
      <c r="G109" s="101"/>
      <c r="H109" s="33"/>
      <c r="I109" s="33"/>
      <c r="J109" s="33"/>
      <c r="K109" s="33"/>
    </row>
    <row r="110" spans="1:11" ht="14.25">
      <c r="A110" s="101"/>
      <c r="B110" s="129"/>
      <c r="C110" s="130"/>
      <c r="D110" s="170"/>
      <c r="E110" s="171"/>
      <c r="F110" s="101"/>
      <c r="G110" s="101"/>
      <c r="H110" s="33"/>
      <c r="I110" s="33"/>
      <c r="J110" s="33"/>
      <c r="K110" s="33"/>
    </row>
    <row r="111" spans="1:11" ht="14.25" customHeight="1">
      <c r="A111" s="101"/>
      <c r="B111" s="445">
        <f>B102+1</f>
        <v>41925</v>
      </c>
      <c r="C111" s="446" t="str">
        <f>CHOOSE(WEEKDAY(B111,2),"星期一","星期二","星期三","星期四","星期五","星期六","星期日")</f>
        <v>星期一</v>
      </c>
      <c r="D111" s="152"/>
      <c r="E111" s="153"/>
      <c r="F111" s="101"/>
      <c r="G111" s="101"/>
      <c r="H111" s="33"/>
      <c r="I111" s="33"/>
      <c r="J111" s="33"/>
      <c r="K111" s="33"/>
    </row>
    <row r="112" spans="1:11" ht="14.25" customHeight="1">
      <c r="A112" s="101"/>
      <c r="B112" s="445"/>
      <c r="C112" s="447"/>
      <c r="D112" s="154"/>
      <c r="E112" s="155"/>
      <c r="F112" s="101"/>
      <c r="G112" s="101"/>
      <c r="H112" s="33"/>
      <c r="I112" s="33"/>
      <c r="J112" s="33"/>
      <c r="K112" s="33"/>
    </row>
    <row r="113" spans="1:11" ht="14.25">
      <c r="A113" s="101"/>
      <c r="B113" s="448"/>
      <c r="C113" s="448"/>
      <c r="D113" s="156"/>
      <c r="E113" s="157"/>
      <c r="F113" s="101"/>
      <c r="G113" s="101"/>
      <c r="H113" s="33"/>
      <c r="I113" s="33"/>
      <c r="J113" s="33"/>
      <c r="K113" s="33"/>
    </row>
    <row r="114" spans="1:11" ht="14.25">
      <c r="A114" s="101"/>
      <c r="B114" s="448"/>
      <c r="C114" s="448"/>
      <c r="D114" s="156"/>
      <c r="E114" s="155"/>
      <c r="F114" s="101"/>
      <c r="G114" s="101"/>
      <c r="H114" s="33"/>
      <c r="I114" s="33"/>
      <c r="J114" s="33"/>
      <c r="K114" s="33"/>
    </row>
    <row r="115" spans="1:11" ht="14.25">
      <c r="A115" s="101"/>
      <c r="B115" s="448"/>
      <c r="C115" s="448"/>
      <c r="D115" s="156"/>
      <c r="E115" s="155"/>
      <c r="F115" s="101"/>
      <c r="G115" s="101"/>
      <c r="H115" s="33"/>
      <c r="I115" s="33"/>
      <c r="J115" s="33"/>
      <c r="K115" s="33"/>
    </row>
    <row r="116" spans="1:11" ht="14.25">
      <c r="A116" s="101"/>
      <c r="B116" s="448"/>
      <c r="C116" s="448"/>
      <c r="D116" s="156"/>
      <c r="E116" s="155"/>
      <c r="F116" s="101"/>
      <c r="G116" s="101"/>
      <c r="H116" s="33"/>
      <c r="I116" s="33"/>
      <c r="J116" s="33"/>
      <c r="K116" s="33"/>
    </row>
    <row r="117" spans="1:11" ht="14.25">
      <c r="A117" s="101"/>
      <c r="B117" s="448"/>
      <c r="C117" s="448"/>
      <c r="D117" s="156"/>
      <c r="E117" s="155"/>
      <c r="F117" s="101"/>
      <c r="G117" s="101"/>
      <c r="H117" s="33"/>
      <c r="I117" s="33"/>
      <c r="J117" s="33"/>
      <c r="K117" s="33"/>
    </row>
    <row r="118" spans="1:11" ht="15" thickBot="1">
      <c r="A118" s="101"/>
      <c r="B118" s="449"/>
      <c r="C118" s="449"/>
      <c r="D118" s="158"/>
      <c r="E118" s="159"/>
      <c r="F118" s="101"/>
      <c r="G118" s="101"/>
      <c r="H118" s="33"/>
      <c r="I118" s="33"/>
      <c r="J118" s="33"/>
      <c r="K118" s="33"/>
    </row>
    <row r="119" spans="1:11" ht="14.25">
      <c r="A119" s="101"/>
      <c r="B119" s="118"/>
      <c r="C119" s="119"/>
      <c r="D119" s="160"/>
      <c r="E119" s="161"/>
      <c r="F119" s="101"/>
      <c r="G119" s="101"/>
      <c r="H119" s="33"/>
      <c r="I119" s="33"/>
      <c r="J119" s="33"/>
      <c r="K119" s="33"/>
    </row>
    <row r="120" spans="1:11" ht="14.25" customHeight="1">
      <c r="A120" s="101"/>
      <c r="B120" s="425">
        <f>B111+1</f>
        <v>41926</v>
      </c>
      <c r="C120" s="426" t="str">
        <f>CHOOSE(WEEKDAY(B120,2),"星期一","星期二","星期三","星期四","星期五","星期六","星期日")</f>
        <v>星期二</v>
      </c>
      <c r="D120" s="162"/>
      <c r="E120" s="163"/>
      <c r="F120" s="101"/>
      <c r="G120" s="101"/>
      <c r="H120" s="33"/>
      <c r="I120" s="33"/>
      <c r="J120" s="33"/>
      <c r="K120" s="33"/>
    </row>
    <row r="121" spans="1:11" ht="14.25" customHeight="1">
      <c r="A121" s="101"/>
      <c r="B121" s="425"/>
      <c r="C121" s="427"/>
      <c r="D121" s="164"/>
      <c r="E121" s="165"/>
      <c r="F121" s="101"/>
      <c r="G121" s="101"/>
      <c r="H121" s="33"/>
      <c r="I121" s="33"/>
      <c r="J121" s="33"/>
      <c r="K121" s="33"/>
    </row>
    <row r="122" spans="1:11" ht="14.25">
      <c r="A122" s="101"/>
      <c r="B122" s="422"/>
      <c r="C122" s="422"/>
      <c r="D122" s="166"/>
      <c r="E122" s="167"/>
      <c r="F122" s="101"/>
      <c r="G122" s="101"/>
      <c r="H122" s="33"/>
      <c r="I122" s="33"/>
      <c r="J122" s="33"/>
      <c r="K122" s="33"/>
    </row>
    <row r="123" spans="1:11" ht="14.25">
      <c r="A123" s="101"/>
      <c r="B123" s="422"/>
      <c r="C123" s="422"/>
      <c r="D123" s="166"/>
      <c r="E123" s="165"/>
      <c r="F123" s="101"/>
      <c r="G123" s="101"/>
      <c r="H123" s="33"/>
      <c r="I123" s="33"/>
      <c r="J123" s="33"/>
      <c r="K123" s="33"/>
    </row>
    <row r="124" spans="1:11" ht="14.25">
      <c r="A124" s="101"/>
      <c r="B124" s="422"/>
      <c r="C124" s="422"/>
      <c r="D124" s="166"/>
      <c r="E124" s="165"/>
      <c r="F124" s="101"/>
      <c r="G124" s="101"/>
      <c r="H124" s="33"/>
      <c r="I124" s="33"/>
      <c r="J124" s="33"/>
      <c r="K124" s="33"/>
    </row>
    <row r="125" spans="1:11" ht="14.25">
      <c r="A125" s="101"/>
      <c r="B125" s="422"/>
      <c r="C125" s="422"/>
      <c r="D125" s="166"/>
      <c r="E125" s="165"/>
      <c r="F125" s="101"/>
      <c r="G125" s="101"/>
      <c r="H125" s="33"/>
      <c r="I125" s="33"/>
      <c r="J125" s="33"/>
      <c r="K125" s="33"/>
    </row>
    <row r="126" spans="1:11" ht="14.25">
      <c r="A126" s="101"/>
      <c r="B126" s="422"/>
      <c r="C126" s="422"/>
      <c r="D126" s="166"/>
      <c r="E126" s="165"/>
      <c r="F126" s="101"/>
      <c r="G126" s="101"/>
      <c r="H126" s="33"/>
      <c r="I126" s="33"/>
      <c r="J126" s="33"/>
      <c r="K126" s="33"/>
    </row>
    <row r="127" spans="1:11" ht="15" thickBot="1">
      <c r="A127" s="101"/>
      <c r="B127" s="431"/>
      <c r="C127" s="431"/>
      <c r="D127" s="168"/>
      <c r="E127" s="169"/>
      <c r="F127" s="101"/>
      <c r="G127" s="101"/>
      <c r="H127" s="33"/>
      <c r="I127" s="33"/>
      <c r="J127" s="33"/>
      <c r="K127" s="33"/>
    </row>
    <row r="128" spans="1:11" ht="14.25">
      <c r="A128" s="101"/>
      <c r="B128" s="129"/>
      <c r="C128" s="130"/>
      <c r="D128" s="170"/>
      <c r="E128" s="171"/>
      <c r="F128" s="101"/>
      <c r="G128" s="101"/>
      <c r="H128" s="33"/>
      <c r="I128" s="33"/>
      <c r="J128" s="33"/>
      <c r="K128" s="33"/>
    </row>
    <row r="129" spans="1:11" ht="14.25" customHeight="1">
      <c r="A129" s="101"/>
      <c r="B129" s="445">
        <f>B120+1</f>
        <v>41927</v>
      </c>
      <c r="C129" s="446" t="str">
        <f>CHOOSE(WEEKDAY(B129,2),"星期一","星期二","星期三","星期四","星期五","星期六","星期日")</f>
        <v>星期三</v>
      </c>
      <c r="D129" s="152"/>
      <c r="E129" s="153"/>
      <c r="F129" s="101"/>
      <c r="G129" s="101"/>
      <c r="H129" s="33"/>
      <c r="I129" s="33"/>
      <c r="J129" s="33"/>
      <c r="K129" s="33"/>
    </row>
    <row r="130" spans="1:11" ht="14.25" customHeight="1">
      <c r="A130" s="101"/>
      <c r="B130" s="445"/>
      <c r="C130" s="447"/>
      <c r="D130" s="154"/>
      <c r="E130" s="155"/>
      <c r="F130" s="101"/>
      <c r="G130" s="101"/>
      <c r="H130" s="33"/>
      <c r="I130" s="33"/>
      <c r="J130" s="33"/>
      <c r="K130" s="33"/>
    </row>
    <row r="131" spans="1:11" ht="14.25">
      <c r="A131" s="101"/>
      <c r="B131" s="448"/>
      <c r="C131" s="448"/>
      <c r="D131" s="156"/>
      <c r="E131" s="157"/>
      <c r="F131" s="101"/>
      <c r="G131" s="101"/>
      <c r="H131" s="33"/>
      <c r="I131" s="33"/>
      <c r="J131" s="33"/>
      <c r="K131" s="33"/>
    </row>
    <row r="132" spans="1:11" ht="14.25">
      <c r="A132" s="101"/>
      <c r="B132" s="448"/>
      <c r="C132" s="448"/>
      <c r="D132" s="156"/>
      <c r="E132" s="155"/>
      <c r="F132" s="101"/>
      <c r="G132" s="101"/>
      <c r="H132" s="33"/>
      <c r="I132" s="33"/>
      <c r="J132" s="33"/>
      <c r="K132" s="33"/>
    </row>
    <row r="133" spans="1:11" ht="14.25">
      <c r="A133" s="101"/>
      <c r="B133" s="448"/>
      <c r="C133" s="448"/>
      <c r="D133" s="156"/>
      <c r="E133" s="155"/>
      <c r="F133" s="101"/>
      <c r="G133" s="101"/>
      <c r="H133" s="33"/>
      <c r="I133" s="33"/>
      <c r="J133" s="33"/>
      <c r="K133" s="33"/>
    </row>
    <row r="134" spans="1:11" ht="14.25">
      <c r="A134" s="101"/>
      <c r="B134" s="448"/>
      <c r="C134" s="448"/>
      <c r="D134" s="156"/>
      <c r="E134" s="155"/>
      <c r="F134" s="101"/>
      <c r="G134" s="101"/>
      <c r="H134" s="33"/>
      <c r="I134" s="33"/>
      <c r="J134" s="33"/>
      <c r="K134" s="33"/>
    </row>
    <row r="135" spans="1:11" ht="14.25">
      <c r="A135" s="101"/>
      <c r="B135" s="448"/>
      <c r="C135" s="448"/>
      <c r="D135" s="156"/>
      <c r="E135" s="155"/>
      <c r="F135" s="101"/>
      <c r="G135" s="101"/>
      <c r="H135" s="33"/>
      <c r="I135" s="33"/>
      <c r="J135" s="33"/>
      <c r="K135" s="33"/>
    </row>
    <row r="136" spans="1:11" ht="15" thickBot="1">
      <c r="A136" s="101"/>
      <c r="B136" s="449"/>
      <c r="C136" s="449"/>
      <c r="D136" s="158"/>
      <c r="E136" s="159"/>
      <c r="F136" s="101"/>
      <c r="G136" s="101"/>
      <c r="H136" s="33"/>
      <c r="I136" s="33"/>
      <c r="J136" s="33"/>
      <c r="K136" s="33"/>
    </row>
    <row r="137" spans="1:11" ht="14.25">
      <c r="A137" s="101"/>
      <c r="B137" s="118"/>
      <c r="C137" s="119"/>
      <c r="D137" s="160"/>
      <c r="E137" s="161"/>
      <c r="F137" s="101"/>
      <c r="G137" s="101"/>
      <c r="H137" s="33"/>
      <c r="I137" s="33"/>
      <c r="J137" s="33"/>
      <c r="K137" s="33"/>
    </row>
    <row r="138" spans="1:11" ht="14.25" customHeight="1">
      <c r="A138" s="101"/>
      <c r="B138" s="425">
        <f>B129+1</f>
        <v>41928</v>
      </c>
      <c r="C138" s="426" t="str">
        <f>CHOOSE(WEEKDAY(B138,2),"星期一","星期二","星期三","星期四","星期五","星期六","星期日")</f>
        <v>星期四</v>
      </c>
      <c r="D138" s="162"/>
      <c r="E138" s="163"/>
      <c r="F138" s="101"/>
      <c r="G138" s="101"/>
      <c r="H138" s="33"/>
      <c r="I138" s="33"/>
      <c r="J138" s="33"/>
      <c r="K138" s="33"/>
    </row>
    <row r="139" spans="1:11" ht="14.25" customHeight="1">
      <c r="A139" s="101"/>
      <c r="B139" s="425"/>
      <c r="C139" s="427"/>
      <c r="D139" s="164"/>
      <c r="E139" s="165"/>
      <c r="F139" s="101"/>
      <c r="G139" s="101"/>
      <c r="H139" s="33"/>
      <c r="I139" s="33"/>
      <c r="J139" s="33"/>
      <c r="K139" s="33"/>
    </row>
    <row r="140" spans="1:11" ht="14.25">
      <c r="A140" s="101"/>
      <c r="B140" s="422"/>
      <c r="C140" s="422"/>
      <c r="D140" s="166"/>
      <c r="E140" s="167"/>
      <c r="F140" s="101"/>
      <c r="G140" s="101"/>
      <c r="H140" s="33"/>
      <c r="I140" s="33"/>
      <c r="J140" s="33"/>
      <c r="K140" s="33"/>
    </row>
    <row r="141" spans="1:11" ht="14.25">
      <c r="A141" s="101"/>
      <c r="B141" s="422"/>
      <c r="C141" s="422"/>
      <c r="D141" s="166"/>
      <c r="E141" s="165"/>
      <c r="F141" s="101"/>
      <c r="G141" s="101"/>
      <c r="H141" s="33"/>
      <c r="I141" s="33"/>
      <c r="J141" s="33"/>
      <c r="K141" s="33"/>
    </row>
    <row r="142" spans="1:11" ht="14.25">
      <c r="A142" s="101"/>
      <c r="B142" s="422"/>
      <c r="C142" s="422"/>
      <c r="D142" s="166"/>
      <c r="E142" s="165"/>
      <c r="F142" s="101"/>
      <c r="G142" s="101"/>
      <c r="H142" s="33"/>
      <c r="I142" s="33"/>
      <c r="J142" s="33"/>
      <c r="K142" s="33"/>
    </row>
    <row r="143" spans="1:11" ht="14.25">
      <c r="A143" s="101"/>
      <c r="B143" s="422"/>
      <c r="C143" s="422"/>
      <c r="D143" s="166"/>
      <c r="E143" s="165"/>
      <c r="F143" s="101"/>
      <c r="G143" s="101"/>
      <c r="H143" s="33"/>
      <c r="I143" s="33"/>
      <c r="J143" s="33"/>
      <c r="K143" s="33"/>
    </row>
    <row r="144" spans="1:11" ht="14.25">
      <c r="A144" s="101"/>
      <c r="B144" s="422"/>
      <c r="C144" s="422"/>
      <c r="D144" s="166"/>
      <c r="E144" s="165"/>
      <c r="F144" s="101"/>
      <c r="G144" s="101"/>
      <c r="H144" s="33"/>
      <c r="I144" s="33"/>
      <c r="J144" s="33"/>
      <c r="K144" s="33"/>
    </row>
    <row r="145" spans="1:11" ht="15" thickBot="1">
      <c r="A145" s="101"/>
      <c r="B145" s="431"/>
      <c r="C145" s="431"/>
      <c r="D145" s="168"/>
      <c r="E145" s="169"/>
      <c r="F145" s="101"/>
      <c r="G145" s="101"/>
      <c r="H145" s="33"/>
      <c r="I145" s="33"/>
      <c r="J145" s="33"/>
      <c r="K145" s="33"/>
    </row>
    <row r="146" spans="1:11" ht="14.25">
      <c r="A146" s="101"/>
      <c r="B146" s="129"/>
      <c r="C146" s="130"/>
      <c r="D146" s="170"/>
      <c r="E146" s="171"/>
      <c r="F146" s="101"/>
      <c r="G146" s="101"/>
      <c r="H146" s="33"/>
      <c r="I146" s="33"/>
      <c r="J146" s="33"/>
      <c r="K146" s="33"/>
    </row>
    <row r="147" spans="1:11" ht="14.25" customHeight="1">
      <c r="A147" s="101"/>
      <c r="B147" s="445">
        <f>B138+1</f>
        <v>41929</v>
      </c>
      <c r="C147" s="446" t="str">
        <f>CHOOSE(WEEKDAY(B147,2),"星期一","星期二","星期三","星期四","星期五","星期六","星期日")</f>
        <v>星期五</v>
      </c>
      <c r="D147" s="152"/>
      <c r="E147" s="153"/>
      <c r="F147" s="101"/>
      <c r="G147" s="101"/>
      <c r="H147" s="33"/>
      <c r="I147" s="33"/>
      <c r="J147" s="33"/>
      <c r="K147" s="33"/>
    </row>
    <row r="148" spans="1:11" ht="14.25" customHeight="1">
      <c r="A148" s="101"/>
      <c r="B148" s="445"/>
      <c r="C148" s="447"/>
      <c r="D148" s="154"/>
      <c r="E148" s="155"/>
      <c r="F148" s="101"/>
      <c r="G148" s="101"/>
      <c r="H148" s="33"/>
      <c r="I148" s="33"/>
      <c r="J148" s="33"/>
      <c r="K148" s="33"/>
    </row>
    <row r="149" spans="1:11" ht="14.25">
      <c r="A149" s="101"/>
      <c r="B149" s="448"/>
      <c r="C149" s="448"/>
      <c r="D149" s="156"/>
      <c r="E149" s="157"/>
      <c r="F149" s="101"/>
      <c r="G149" s="101"/>
      <c r="H149" s="33"/>
      <c r="I149" s="33"/>
      <c r="J149" s="33"/>
      <c r="K149" s="33"/>
    </row>
    <row r="150" spans="1:11" ht="14.25">
      <c r="A150" s="101"/>
      <c r="B150" s="448"/>
      <c r="C150" s="448"/>
      <c r="D150" s="156"/>
      <c r="E150" s="155"/>
      <c r="F150" s="101"/>
      <c r="G150" s="101"/>
      <c r="H150" s="33"/>
      <c r="I150" s="33"/>
      <c r="J150" s="33"/>
      <c r="K150" s="33"/>
    </row>
    <row r="151" spans="1:11" ht="14.25">
      <c r="A151" s="101"/>
      <c r="B151" s="448"/>
      <c r="C151" s="448"/>
      <c r="D151" s="156"/>
      <c r="E151" s="155"/>
      <c r="F151" s="101"/>
      <c r="G151" s="101"/>
      <c r="H151" s="33"/>
      <c r="I151" s="33"/>
      <c r="J151" s="33"/>
      <c r="K151" s="33"/>
    </row>
    <row r="152" spans="1:11" ht="14.25">
      <c r="A152" s="101"/>
      <c r="B152" s="448"/>
      <c r="C152" s="448"/>
      <c r="D152" s="156"/>
      <c r="E152" s="155"/>
      <c r="F152" s="101"/>
      <c r="G152" s="101"/>
      <c r="H152" s="33"/>
      <c r="I152" s="33"/>
      <c r="J152" s="33"/>
      <c r="K152" s="33"/>
    </row>
    <row r="153" spans="1:11" ht="14.25">
      <c r="A153" s="101"/>
      <c r="B153" s="448"/>
      <c r="C153" s="448"/>
      <c r="D153" s="156"/>
      <c r="E153" s="155"/>
      <c r="F153" s="101"/>
      <c r="G153" s="101"/>
      <c r="H153" s="33"/>
      <c r="I153" s="33"/>
      <c r="J153" s="33"/>
      <c r="K153" s="33"/>
    </row>
    <row r="154" spans="1:11" ht="15" thickBot="1">
      <c r="A154" s="101"/>
      <c r="B154" s="449"/>
      <c r="C154" s="449"/>
      <c r="D154" s="158"/>
      <c r="E154" s="159"/>
      <c r="F154" s="101"/>
      <c r="G154" s="101"/>
      <c r="H154" s="33"/>
      <c r="I154" s="33"/>
      <c r="J154" s="33"/>
      <c r="K154" s="33"/>
    </row>
    <row r="155" spans="1:11" ht="14.25">
      <c r="A155" s="101"/>
      <c r="B155" s="118"/>
      <c r="C155" s="119"/>
      <c r="D155" s="160"/>
      <c r="E155" s="161"/>
      <c r="F155" s="101"/>
      <c r="G155" s="101"/>
      <c r="H155" s="33"/>
      <c r="I155" s="33"/>
      <c r="J155" s="33"/>
      <c r="K155" s="33"/>
    </row>
    <row r="156" spans="1:11" ht="14.25" customHeight="1">
      <c r="A156" s="101"/>
      <c r="B156" s="425">
        <f>B147+1</f>
        <v>41930</v>
      </c>
      <c r="C156" s="426" t="str">
        <f>CHOOSE(WEEKDAY(B156,2),"星期一","星期二","星期三","星期四","星期五","星期六","星期日")</f>
        <v>星期六</v>
      </c>
      <c r="D156" s="162"/>
      <c r="E156" s="163"/>
      <c r="F156" s="101"/>
      <c r="G156" s="101"/>
      <c r="H156" s="33"/>
      <c r="I156" s="33"/>
      <c r="J156" s="33"/>
      <c r="K156" s="33"/>
    </row>
    <row r="157" spans="1:11" ht="14.25" customHeight="1">
      <c r="A157" s="101"/>
      <c r="B157" s="425"/>
      <c r="C157" s="427"/>
      <c r="D157" s="164"/>
      <c r="E157" s="165"/>
      <c r="F157" s="101"/>
      <c r="G157" s="101"/>
      <c r="H157" s="33"/>
      <c r="I157" s="33"/>
      <c r="J157" s="33"/>
      <c r="K157" s="33"/>
    </row>
    <row r="158" spans="1:11" ht="14.25">
      <c r="A158" s="101"/>
      <c r="B158" s="422"/>
      <c r="C158" s="422"/>
      <c r="D158" s="166"/>
      <c r="E158" s="167"/>
      <c r="F158" s="101"/>
      <c r="G158" s="101"/>
      <c r="H158" s="33"/>
      <c r="I158" s="33"/>
      <c r="J158" s="33"/>
      <c r="K158" s="33"/>
    </row>
    <row r="159" spans="1:11" ht="14.25">
      <c r="A159" s="101"/>
      <c r="B159" s="422"/>
      <c r="C159" s="422"/>
      <c r="D159" s="166"/>
      <c r="E159" s="165"/>
      <c r="F159" s="101"/>
      <c r="G159" s="101"/>
      <c r="H159" s="33"/>
      <c r="I159" s="33"/>
      <c r="J159" s="33"/>
      <c r="K159" s="33"/>
    </row>
    <row r="160" spans="1:11" ht="14.25">
      <c r="A160" s="101"/>
      <c r="B160" s="422"/>
      <c r="C160" s="422"/>
      <c r="D160" s="166"/>
      <c r="E160" s="165"/>
      <c r="F160" s="101"/>
      <c r="G160" s="101"/>
      <c r="H160" s="33"/>
      <c r="I160" s="33"/>
      <c r="J160" s="33"/>
      <c r="K160" s="33"/>
    </row>
    <row r="161" spans="1:11" ht="14.25">
      <c r="A161" s="101"/>
      <c r="B161" s="422"/>
      <c r="C161" s="422"/>
      <c r="D161" s="166"/>
      <c r="E161" s="165"/>
      <c r="F161" s="101"/>
      <c r="G161" s="101"/>
      <c r="H161" s="33"/>
      <c r="I161" s="33"/>
      <c r="J161" s="33"/>
      <c r="K161" s="33"/>
    </row>
    <row r="162" spans="1:11" ht="14.25">
      <c r="A162" s="101"/>
      <c r="B162" s="422"/>
      <c r="C162" s="422"/>
      <c r="D162" s="166"/>
      <c r="E162" s="165"/>
      <c r="F162" s="101"/>
      <c r="G162" s="101"/>
      <c r="H162" s="33"/>
      <c r="I162" s="33"/>
      <c r="J162" s="33"/>
      <c r="K162" s="33"/>
    </row>
    <row r="163" spans="1:11" ht="15" thickBot="1">
      <c r="A163" s="101"/>
      <c r="B163" s="431"/>
      <c r="C163" s="431"/>
      <c r="D163" s="168"/>
      <c r="E163" s="169"/>
      <c r="F163" s="101"/>
      <c r="G163" s="101"/>
      <c r="H163" s="33"/>
      <c r="I163" s="33"/>
      <c r="J163" s="33"/>
      <c r="K163" s="33"/>
    </row>
    <row r="164" spans="1:11" ht="14.25">
      <c r="A164" s="101"/>
      <c r="B164" s="129"/>
      <c r="C164" s="130"/>
      <c r="D164" s="170"/>
      <c r="E164" s="171"/>
      <c r="F164" s="101"/>
      <c r="G164" s="101"/>
      <c r="H164" s="33"/>
      <c r="I164" s="33"/>
      <c r="J164" s="33"/>
      <c r="K164" s="33"/>
    </row>
    <row r="165" spans="1:11" ht="14.25" customHeight="1">
      <c r="A165" s="101"/>
      <c r="B165" s="445">
        <f>B156+1</f>
        <v>41931</v>
      </c>
      <c r="C165" s="446" t="str">
        <f>CHOOSE(WEEKDAY(B165,2),"星期一","星期二","星期三","星期四","星期五","星期六","星期日")</f>
        <v>星期日</v>
      </c>
      <c r="D165" s="152"/>
      <c r="E165" s="153"/>
      <c r="F165" s="101"/>
      <c r="G165" s="101"/>
      <c r="H165" s="33"/>
      <c r="I165" s="33"/>
      <c r="J165" s="33"/>
      <c r="K165" s="33"/>
    </row>
    <row r="166" spans="1:11" ht="14.25" customHeight="1">
      <c r="A166" s="101"/>
      <c r="B166" s="445"/>
      <c r="C166" s="447"/>
      <c r="D166" s="154"/>
      <c r="E166" s="155"/>
      <c r="F166" s="101"/>
      <c r="G166" s="101"/>
      <c r="H166" s="33"/>
      <c r="I166" s="33"/>
      <c r="J166" s="33"/>
      <c r="K166" s="33"/>
    </row>
    <row r="167" spans="1:11" ht="14.25">
      <c r="A167" s="101"/>
      <c r="B167" s="448"/>
      <c r="C167" s="448"/>
      <c r="D167" s="156"/>
      <c r="E167" s="157"/>
      <c r="F167" s="101"/>
      <c r="G167" s="101"/>
      <c r="H167" s="33"/>
      <c r="I167" s="33"/>
      <c r="J167" s="33"/>
      <c r="K167" s="33"/>
    </row>
    <row r="168" spans="1:11" ht="14.25">
      <c r="A168" s="101"/>
      <c r="B168" s="448"/>
      <c r="C168" s="448"/>
      <c r="D168" s="156"/>
      <c r="E168" s="155"/>
      <c r="F168" s="101"/>
      <c r="G168" s="101"/>
      <c r="H168" s="33"/>
      <c r="I168" s="33"/>
      <c r="J168" s="33"/>
      <c r="K168" s="33"/>
    </row>
    <row r="169" spans="1:11" ht="14.25">
      <c r="A169" s="101"/>
      <c r="B169" s="448"/>
      <c r="C169" s="448"/>
      <c r="D169" s="156"/>
      <c r="E169" s="155"/>
      <c r="F169" s="101"/>
      <c r="G169" s="101"/>
      <c r="H169" s="33"/>
      <c r="I169" s="33"/>
      <c r="J169" s="33"/>
      <c r="K169" s="33"/>
    </row>
    <row r="170" spans="1:11" ht="14.25">
      <c r="A170" s="101"/>
      <c r="B170" s="448"/>
      <c r="C170" s="448"/>
      <c r="D170" s="156"/>
      <c r="E170" s="155"/>
      <c r="F170" s="101"/>
      <c r="G170" s="101"/>
      <c r="H170" s="33"/>
      <c r="I170" s="33"/>
      <c r="J170" s="33"/>
      <c r="K170" s="33"/>
    </row>
    <row r="171" spans="1:11" ht="14.25">
      <c r="A171" s="101"/>
      <c r="B171" s="448"/>
      <c r="C171" s="448"/>
      <c r="D171" s="156"/>
      <c r="E171" s="155"/>
      <c r="F171" s="101"/>
      <c r="G171" s="101"/>
      <c r="H171" s="33"/>
      <c r="I171" s="33"/>
      <c r="J171" s="33"/>
      <c r="K171" s="33"/>
    </row>
    <row r="172" spans="1:11" ht="15" thickBot="1">
      <c r="A172" s="101"/>
      <c r="B172" s="449"/>
      <c r="C172" s="449"/>
      <c r="D172" s="158"/>
      <c r="E172" s="159"/>
      <c r="F172" s="101"/>
      <c r="G172" s="101"/>
      <c r="H172" s="33"/>
      <c r="I172" s="33"/>
      <c r="J172" s="33"/>
      <c r="K172" s="33"/>
    </row>
    <row r="173" spans="1:11" ht="14.25">
      <c r="A173" s="101"/>
      <c r="B173" s="118"/>
      <c r="C173" s="119"/>
      <c r="D173" s="160"/>
      <c r="E173" s="161"/>
      <c r="F173" s="101"/>
      <c r="G173" s="101"/>
      <c r="H173" s="33"/>
      <c r="I173" s="33"/>
      <c r="J173" s="33"/>
      <c r="K173" s="33"/>
    </row>
    <row r="174" spans="1:11" ht="14.25" customHeight="1">
      <c r="A174" s="101"/>
      <c r="B174" s="425">
        <f>B165+1</f>
        <v>41932</v>
      </c>
      <c r="C174" s="426" t="str">
        <f>CHOOSE(WEEKDAY(B174,2),"星期一","星期二","星期三","星期四","星期五","星期六","星期日")</f>
        <v>星期一</v>
      </c>
      <c r="D174" s="162"/>
      <c r="E174" s="163"/>
      <c r="F174" s="101"/>
      <c r="G174" s="101"/>
      <c r="H174" s="33"/>
      <c r="I174" s="33"/>
      <c r="J174" s="33"/>
      <c r="K174" s="33"/>
    </row>
    <row r="175" spans="1:11" ht="14.25" customHeight="1">
      <c r="A175" s="101"/>
      <c r="B175" s="425"/>
      <c r="C175" s="427"/>
      <c r="D175" s="164"/>
      <c r="E175" s="165"/>
      <c r="F175" s="101"/>
      <c r="G175" s="101"/>
      <c r="H175" s="33"/>
      <c r="I175" s="33"/>
      <c r="J175" s="33"/>
      <c r="K175" s="33"/>
    </row>
    <row r="176" spans="1:11" ht="14.25">
      <c r="A176" s="101"/>
      <c r="B176" s="422"/>
      <c r="C176" s="422"/>
      <c r="D176" s="166"/>
      <c r="E176" s="167"/>
      <c r="F176" s="101"/>
      <c r="G176" s="101"/>
      <c r="H176" s="33"/>
      <c r="I176" s="33"/>
      <c r="J176" s="33"/>
      <c r="K176" s="33"/>
    </row>
    <row r="177" spans="1:11" ht="14.25">
      <c r="A177" s="101"/>
      <c r="B177" s="422"/>
      <c r="C177" s="422"/>
      <c r="D177" s="166"/>
      <c r="E177" s="165"/>
      <c r="F177" s="101"/>
      <c r="G177" s="101"/>
      <c r="H177" s="33"/>
      <c r="I177" s="33"/>
      <c r="J177" s="33"/>
      <c r="K177" s="33"/>
    </row>
    <row r="178" spans="1:11" ht="14.25">
      <c r="A178" s="101"/>
      <c r="B178" s="422"/>
      <c r="C178" s="422"/>
      <c r="D178" s="166"/>
      <c r="E178" s="165"/>
      <c r="F178" s="101"/>
      <c r="G178" s="101"/>
      <c r="H178" s="33"/>
      <c r="I178" s="33"/>
      <c r="J178" s="33"/>
      <c r="K178" s="33"/>
    </row>
    <row r="179" spans="1:11" ht="14.25">
      <c r="A179" s="101"/>
      <c r="B179" s="422"/>
      <c r="C179" s="422"/>
      <c r="D179" s="166"/>
      <c r="E179" s="165"/>
      <c r="F179" s="101"/>
      <c r="G179" s="101"/>
      <c r="H179" s="33"/>
      <c r="I179" s="33"/>
      <c r="J179" s="33"/>
      <c r="K179" s="33"/>
    </row>
    <row r="180" spans="1:11" ht="14.25">
      <c r="A180" s="101"/>
      <c r="B180" s="422"/>
      <c r="C180" s="422"/>
      <c r="D180" s="166"/>
      <c r="E180" s="165"/>
      <c r="F180" s="101"/>
      <c r="G180" s="101"/>
      <c r="H180" s="33"/>
      <c r="I180" s="33"/>
      <c r="J180" s="33"/>
      <c r="K180" s="33"/>
    </row>
    <row r="181" spans="1:11" ht="15" thickBot="1">
      <c r="A181" s="101"/>
      <c r="B181" s="431"/>
      <c r="C181" s="431"/>
      <c r="D181" s="168"/>
      <c r="E181" s="169"/>
      <c r="F181" s="101"/>
      <c r="G181" s="101"/>
      <c r="H181" s="33"/>
      <c r="I181" s="33"/>
      <c r="J181" s="33"/>
      <c r="K181" s="33"/>
    </row>
    <row r="182" spans="1:11" ht="14.25">
      <c r="A182" s="101"/>
      <c r="B182" s="129"/>
      <c r="C182" s="130"/>
      <c r="D182" s="170"/>
      <c r="E182" s="171"/>
      <c r="F182" s="101"/>
      <c r="G182" s="101"/>
      <c r="H182" s="33"/>
      <c r="I182" s="33"/>
      <c r="J182" s="33"/>
      <c r="K182" s="33"/>
    </row>
    <row r="183" spans="1:11" ht="14.25" customHeight="1">
      <c r="A183" s="101"/>
      <c r="B183" s="445">
        <f>B174+1</f>
        <v>41933</v>
      </c>
      <c r="C183" s="446" t="str">
        <f>CHOOSE(WEEKDAY(B183,2),"星期一","星期二","星期三","星期四","星期五","星期六","星期日")</f>
        <v>星期二</v>
      </c>
      <c r="D183" s="152"/>
      <c r="E183" s="153"/>
      <c r="F183" s="101"/>
      <c r="G183" s="101"/>
      <c r="H183" s="33"/>
      <c r="I183" s="33"/>
      <c r="J183" s="33"/>
      <c r="K183" s="33"/>
    </row>
    <row r="184" spans="1:11" ht="14.25" customHeight="1">
      <c r="A184" s="101"/>
      <c r="B184" s="445"/>
      <c r="C184" s="447"/>
      <c r="D184" s="154"/>
      <c r="E184" s="155"/>
      <c r="F184" s="101"/>
      <c r="G184" s="101"/>
      <c r="H184" s="33"/>
      <c r="I184" s="33"/>
      <c r="J184" s="33"/>
      <c r="K184" s="33"/>
    </row>
    <row r="185" spans="1:11" ht="14.25">
      <c r="A185" s="101"/>
      <c r="B185" s="448"/>
      <c r="C185" s="448"/>
      <c r="D185" s="156"/>
      <c r="E185" s="157"/>
      <c r="F185" s="101"/>
      <c r="G185" s="101"/>
      <c r="H185" s="33"/>
      <c r="I185" s="33"/>
      <c r="J185" s="33"/>
      <c r="K185" s="33"/>
    </row>
    <row r="186" spans="1:11" ht="14.25">
      <c r="A186" s="101"/>
      <c r="B186" s="448"/>
      <c r="C186" s="448"/>
      <c r="D186" s="156"/>
      <c r="E186" s="155"/>
      <c r="F186" s="101"/>
      <c r="G186" s="101"/>
      <c r="H186" s="33"/>
      <c r="I186" s="33"/>
      <c r="J186" s="33"/>
      <c r="K186" s="33"/>
    </row>
    <row r="187" spans="1:11" ht="14.25">
      <c r="A187" s="101"/>
      <c r="B187" s="448"/>
      <c r="C187" s="448"/>
      <c r="D187" s="156"/>
      <c r="E187" s="155"/>
      <c r="F187" s="101"/>
      <c r="G187" s="101"/>
      <c r="H187" s="33"/>
      <c r="I187" s="33"/>
      <c r="J187" s="33"/>
      <c r="K187" s="33"/>
    </row>
    <row r="188" spans="1:11" ht="14.25">
      <c r="A188" s="101"/>
      <c r="B188" s="448"/>
      <c r="C188" s="448"/>
      <c r="D188" s="156"/>
      <c r="E188" s="155"/>
      <c r="F188" s="101"/>
      <c r="G188" s="101"/>
      <c r="H188" s="33"/>
      <c r="I188" s="33"/>
      <c r="J188" s="33"/>
      <c r="K188" s="33"/>
    </row>
    <row r="189" spans="1:11" ht="14.25">
      <c r="A189" s="101"/>
      <c r="B189" s="448"/>
      <c r="C189" s="448"/>
      <c r="D189" s="156"/>
      <c r="E189" s="155"/>
      <c r="F189" s="101"/>
      <c r="G189" s="101"/>
      <c r="H189" s="33"/>
      <c r="I189" s="33"/>
      <c r="J189" s="33"/>
      <c r="K189" s="33"/>
    </row>
    <row r="190" spans="1:11" ht="15" thickBot="1">
      <c r="A190" s="101"/>
      <c r="B190" s="449"/>
      <c r="C190" s="449"/>
      <c r="D190" s="158"/>
      <c r="E190" s="159"/>
      <c r="F190" s="101"/>
      <c r="G190" s="101"/>
      <c r="H190" s="33"/>
      <c r="I190" s="33"/>
      <c r="J190" s="33"/>
      <c r="K190" s="33"/>
    </row>
    <row r="191" spans="1:11" ht="14.25">
      <c r="A191" s="101"/>
      <c r="B191" s="118"/>
      <c r="C191" s="119"/>
      <c r="D191" s="160"/>
      <c r="E191" s="161"/>
      <c r="F191" s="101"/>
      <c r="G191" s="101"/>
      <c r="H191" s="33"/>
      <c r="I191" s="33"/>
      <c r="J191" s="33"/>
      <c r="K191" s="33"/>
    </row>
    <row r="192" spans="1:11" ht="14.25" customHeight="1">
      <c r="A192" s="101"/>
      <c r="B192" s="425">
        <f>B183+1</f>
        <v>41934</v>
      </c>
      <c r="C192" s="426" t="str">
        <f>CHOOSE(WEEKDAY(B192,2),"星期一","星期二","星期三","星期四","星期五","星期六","星期日")</f>
        <v>星期三</v>
      </c>
      <c r="D192" s="162"/>
      <c r="E192" s="163"/>
      <c r="F192" s="101"/>
      <c r="G192" s="101"/>
      <c r="H192" s="33"/>
      <c r="I192" s="33"/>
      <c r="J192" s="33"/>
      <c r="K192" s="33"/>
    </row>
    <row r="193" spans="1:11" ht="14.25" customHeight="1">
      <c r="A193" s="101"/>
      <c r="B193" s="425"/>
      <c r="C193" s="427"/>
      <c r="D193" s="164"/>
      <c r="E193" s="165"/>
      <c r="F193" s="101"/>
      <c r="G193" s="101"/>
      <c r="H193" s="33"/>
      <c r="I193" s="33"/>
      <c r="J193" s="33"/>
      <c r="K193" s="33"/>
    </row>
    <row r="194" spans="1:11" ht="14.25">
      <c r="A194" s="101"/>
      <c r="B194" s="422"/>
      <c r="C194" s="422"/>
      <c r="D194" s="166"/>
      <c r="E194" s="167"/>
      <c r="F194" s="101"/>
      <c r="G194" s="101"/>
      <c r="H194" s="33"/>
      <c r="I194" s="33"/>
      <c r="J194" s="33"/>
      <c r="K194" s="33"/>
    </row>
    <row r="195" spans="1:11" ht="14.25">
      <c r="A195" s="101"/>
      <c r="B195" s="422"/>
      <c r="C195" s="422"/>
      <c r="D195" s="166"/>
      <c r="E195" s="165"/>
      <c r="F195" s="101"/>
      <c r="G195" s="101"/>
      <c r="H195" s="33"/>
      <c r="I195" s="33"/>
      <c r="J195" s="33"/>
      <c r="K195" s="33"/>
    </row>
    <row r="196" spans="1:11" ht="14.25">
      <c r="A196" s="101"/>
      <c r="B196" s="422"/>
      <c r="C196" s="422"/>
      <c r="D196" s="166"/>
      <c r="E196" s="165"/>
      <c r="F196" s="101"/>
      <c r="G196" s="101"/>
      <c r="H196" s="33"/>
      <c r="I196" s="33"/>
      <c r="J196" s="33"/>
      <c r="K196" s="33"/>
    </row>
    <row r="197" spans="1:11" ht="14.25">
      <c r="A197" s="101"/>
      <c r="B197" s="422"/>
      <c r="C197" s="422"/>
      <c r="D197" s="166"/>
      <c r="E197" s="165"/>
      <c r="F197" s="101"/>
      <c r="G197" s="101"/>
      <c r="H197" s="33"/>
      <c r="I197" s="33"/>
      <c r="J197" s="33"/>
      <c r="K197" s="33"/>
    </row>
    <row r="198" spans="1:11" ht="14.25">
      <c r="A198" s="101"/>
      <c r="B198" s="422"/>
      <c r="C198" s="422"/>
      <c r="D198" s="166"/>
      <c r="E198" s="165"/>
      <c r="F198" s="101"/>
      <c r="G198" s="101"/>
      <c r="H198" s="33"/>
      <c r="I198" s="33"/>
      <c r="J198" s="33"/>
      <c r="K198" s="33"/>
    </row>
    <row r="199" spans="1:11" ht="15" thickBot="1">
      <c r="A199" s="101"/>
      <c r="B199" s="431"/>
      <c r="C199" s="431"/>
      <c r="D199" s="168"/>
      <c r="E199" s="169"/>
      <c r="F199" s="101"/>
      <c r="G199" s="101"/>
      <c r="H199" s="33"/>
      <c r="I199" s="33"/>
      <c r="J199" s="33"/>
      <c r="K199" s="33"/>
    </row>
    <row r="200" spans="1:11" ht="14.25">
      <c r="A200" s="101"/>
      <c r="B200" s="129"/>
      <c r="C200" s="130"/>
      <c r="D200" s="170"/>
      <c r="E200" s="171"/>
      <c r="F200" s="101"/>
      <c r="G200" s="101"/>
      <c r="H200" s="33"/>
      <c r="I200" s="33"/>
      <c r="J200" s="33"/>
      <c r="K200" s="33"/>
    </row>
    <row r="201" spans="1:11" ht="14.25" customHeight="1">
      <c r="A201" s="101"/>
      <c r="B201" s="445">
        <f>B192+1</f>
        <v>41935</v>
      </c>
      <c r="C201" s="446" t="str">
        <f>CHOOSE(WEEKDAY(B201,2),"星期一","星期二","星期三","星期四","星期五","星期六","星期日")</f>
        <v>星期四</v>
      </c>
      <c r="D201" s="152"/>
      <c r="E201" s="153"/>
      <c r="F201" s="101"/>
      <c r="G201" s="101"/>
      <c r="H201" s="33"/>
      <c r="I201" s="33"/>
      <c r="J201" s="33"/>
      <c r="K201" s="33"/>
    </row>
    <row r="202" spans="1:11" ht="14.25" customHeight="1">
      <c r="A202" s="101"/>
      <c r="B202" s="445"/>
      <c r="C202" s="447"/>
      <c r="D202" s="154"/>
      <c r="E202" s="155"/>
      <c r="F202" s="101"/>
      <c r="G202" s="101"/>
      <c r="H202" s="33"/>
      <c r="I202" s="33"/>
      <c r="J202" s="33"/>
      <c r="K202" s="33"/>
    </row>
    <row r="203" spans="1:11" ht="14.25">
      <c r="A203" s="101"/>
      <c r="B203" s="448"/>
      <c r="C203" s="448"/>
      <c r="D203" s="156"/>
      <c r="E203" s="157"/>
      <c r="F203" s="101"/>
      <c r="G203" s="101"/>
      <c r="H203" s="33"/>
      <c r="I203" s="33"/>
      <c r="J203" s="33"/>
      <c r="K203" s="33"/>
    </row>
    <row r="204" spans="1:11" ht="14.25">
      <c r="A204" s="101"/>
      <c r="B204" s="448"/>
      <c r="C204" s="448"/>
      <c r="D204" s="156"/>
      <c r="E204" s="155"/>
      <c r="F204" s="101"/>
      <c r="G204" s="101"/>
      <c r="H204" s="33"/>
      <c r="I204" s="33"/>
      <c r="J204" s="33"/>
      <c r="K204" s="33"/>
    </row>
    <row r="205" spans="1:11" ht="14.25">
      <c r="A205" s="101"/>
      <c r="B205" s="448"/>
      <c r="C205" s="448"/>
      <c r="D205" s="156"/>
      <c r="E205" s="155"/>
      <c r="F205" s="101"/>
      <c r="G205" s="101"/>
      <c r="H205" s="33"/>
      <c r="I205" s="33"/>
      <c r="J205" s="33"/>
      <c r="K205" s="33"/>
    </row>
    <row r="206" spans="1:11" ht="14.25">
      <c r="A206" s="101"/>
      <c r="B206" s="448"/>
      <c r="C206" s="448"/>
      <c r="D206" s="156"/>
      <c r="E206" s="155"/>
      <c r="F206" s="101"/>
      <c r="G206" s="101"/>
      <c r="H206" s="33"/>
      <c r="I206" s="33"/>
      <c r="J206" s="33"/>
      <c r="K206" s="33"/>
    </row>
    <row r="207" spans="1:11" ht="14.25">
      <c r="A207" s="101"/>
      <c r="B207" s="448"/>
      <c r="C207" s="448"/>
      <c r="D207" s="156"/>
      <c r="E207" s="155"/>
      <c r="F207" s="101"/>
      <c r="G207" s="101"/>
      <c r="H207" s="33"/>
      <c r="I207" s="33"/>
      <c r="J207" s="33"/>
      <c r="K207" s="33"/>
    </row>
    <row r="208" spans="1:11" ht="15" thickBot="1">
      <c r="A208" s="101"/>
      <c r="B208" s="449"/>
      <c r="C208" s="449"/>
      <c r="D208" s="158"/>
      <c r="E208" s="159"/>
      <c r="F208" s="101"/>
      <c r="G208" s="101"/>
      <c r="H208" s="33"/>
      <c r="I208" s="33"/>
      <c r="J208" s="33"/>
      <c r="K208" s="33"/>
    </row>
    <row r="209" spans="1:11" ht="14.25">
      <c r="A209" s="101"/>
      <c r="B209" s="118"/>
      <c r="C209" s="119"/>
      <c r="D209" s="160"/>
      <c r="E209" s="161"/>
      <c r="F209" s="101"/>
      <c r="G209" s="101"/>
      <c r="H209" s="33"/>
      <c r="I209" s="33"/>
      <c r="J209" s="33"/>
      <c r="K209" s="33"/>
    </row>
    <row r="210" spans="1:11" ht="14.25" customHeight="1">
      <c r="A210" s="101"/>
      <c r="B210" s="425">
        <f>B201+1</f>
        <v>41936</v>
      </c>
      <c r="C210" s="426" t="str">
        <f>CHOOSE(WEEKDAY(B210,2),"星期一","星期二","星期三","星期四","星期五","星期六","星期日")</f>
        <v>星期五</v>
      </c>
      <c r="D210" s="162"/>
      <c r="E210" s="163"/>
      <c r="F210" s="101"/>
      <c r="G210" s="101"/>
      <c r="H210" s="33"/>
      <c r="I210" s="33"/>
      <c r="J210" s="33"/>
      <c r="K210" s="33"/>
    </row>
    <row r="211" spans="1:11" ht="14.25" customHeight="1">
      <c r="A211" s="101"/>
      <c r="B211" s="425"/>
      <c r="C211" s="427"/>
      <c r="D211" s="164"/>
      <c r="E211" s="165"/>
      <c r="F211" s="101"/>
      <c r="G211" s="101"/>
      <c r="H211" s="33"/>
      <c r="I211" s="33"/>
      <c r="J211" s="33"/>
      <c r="K211" s="33"/>
    </row>
    <row r="212" spans="1:11" ht="14.25">
      <c r="A212" s="101"/>
      <c r="B212" s="422"/>
      <c r="C212" s="422"/>
      <c r="D212" s="166"/>
      <c r="E212" s="167"/>
      <c r="F212" s="101"/>
      <c r="G212" s="101"/>
      <c r="H212" s="33"/>
      <c r="I212" s="33"/>
      <c r="J212" s="33"/>
      <c r="K212" s="33"/>
    </row>
    <row r="213" spans="1:11" ht="14.25">
      <c r="A213" s="101"/>
      <c r="B213" s="422"/>
      <c r="C213" s="422"/>
      <c r="D213" s="166"/>
      <c r="E213" s="165"/>
      <c r="F213" s="101"/>
      <c r="G213" s="101"/>
      <c r="H213" s="33"/>
      <c r="I213" s="33"/>
      <c r="J213" s="33"/>
      <c r="K213" s="33"/>
    </row>
    <row r="214" spans="1:11" ht="14.25">
      <c r="A214" s="101"/>
      <c r="B214" s="422"/>
      <c r="C214" s="422"/>
      <c r="D214" s="166"/>
      <c r="E214" s="165"/>
      <c r="F214" s="101"/>
      <c r="G214" s="101"/>
      <c r="H214" s="33"/>
      <c r="I214" s="33"/>
      <c r="J214" s="33"/>
      <c r="K214" s="33"/>
    </row>
    <row r="215" spans="1:11" ht="14.25">
      <c r="A215" s="101"/>
      <c r="B215" s="422"/>
      <c r="C215" s="422"/>
      <c r="D215" s="166"/>
      <c r="E215" s="165"/>
      <c r="F215" s="101"/>
      <c r="G215" s="101"/>
      <c r="H215" s="33"/>
      <c r="I215" s="33"/>
      <c r="J215" s="33"/>
      <c r="K215" s="33"/>
    </row>
    <row r="216" spans="1:11" ht="14.25">
      <c r="A216" s="101"/>
      <c r="B216" s="422"/>
      <c r="C216" s="422"/>
      <c r="D216" s="166"/>
      <c r="E216" s="165"/>
      <c r="F216" s="101"/>
      <c r="G216" s="101"/>
      <c r="H216" s="33"/>
      <c r="I216" s="33"/>
      <c r="J216" s="33"/>
      <c r="K216" s="33"/>
    </row>
    <row r="217" spans="1:11" ht="15" thickBot="1">
      <c r="A217" s="101"/>
      <c r="B217" s="431"/>
      <c r="C217" s="431"/>
      <c r="D217" s="168"/>
      <c r="E217" s="169"/>
      <c r="F217" s="101"/>
      <c r="G217" s="101"/>
      <c r="H217" s="33"/>
      <c r="I217" s="33"/>
      <c r="J217" s="33"/>
      <c r="K217" s="33"/>
    </row>
    <row r="218" spans="1:11" ht="14.25">
      <c r="A218" s="101"/>
      <c r="B218" s="129"/>
      <c r="C218" s="130"/>
      <c r="D218" s="170"/>
      <c r="E218" s="171"/>
      <c r="F218" s="101"/>
      <c r="G218" s="101"/>
      <c r="H218" s="33"/>
      <c r="I218" s="33"/>
      <c r="J218" s="33"/>
      <c r="K218" s="33"/>
    </row>
    <row r="219" spans="1:11" ht="14.25" customHeight="1">
      <c r="A219" s="101"/>
      <c r="B219" s="445">
        <f>B210+1</f>
        <v>41937</v>
      </c>
      <c r="C219" s="446" t="str">
        <f>CHOOSE(WEEKDAY(B219,2),"星期一","星期二","星期三","星期四","星期五","星期六","星期日")</f>
        <v>星期六</v>
      </c>
      <c r="D219" s="152"/>
      <c r="E219" s="153"/>
      <c r="F219" s="101"/>
      <c r="G219" s="101"/>
      <c r="H219" s="33"/>
      <c r="I219" s="33"/>
      <c r="J219" s="33"/>
      <c r="K219" s="33"/>
    </row>
    <row r="220" spans="1:11" ht="14.25" customHeight="1">
      <c r="A220" s="101"/>
      <c r="B220" s="445"/>
      <c r="C220" s="447"/>
      <c r="D220" s="154"/>
      <c r="E220" s="155"/>
      <c r="F220" s="101"/>
      <c r="G220" s="101"/>
      <c r="H220" s="33"/>
      <c r="I220" s="33"/>
      <c r="J220" s="33"/>
      <c r="K220" s="33"/>
    </row>
    <row r="221" spans="1:11" ht="14.25">
      <c r="A221" s="101"/>
      <c r="B221" s="448"/>
      <c r="C221" s="448"/>
      <c r="D221" s="156"/>
      <c r="E221" s="157"/>
      <c r="F221" s="101"/>
      <c r="G221" s="101"/>
      <c r="H221" s="33"/>
      <c r="I221" s="33"/>
      <c r="J221" s="33"/>
      <c r="K221" s="33"/>
    </row>
    <row r="222" spans="1:11" ht="14.25">
      <c r="A222" s="101"/>
      <c r="B222" s="448"/>
      <c r="C222" s="448"/>
      <c r="D222" s="156"/>
      <c r="E222" s="155"/>
      <c r="F222" s="101"/>
      <c r="G222" s="101"/>
      <c r="H222" s="33"/>
      <c r="I222" s="33"/>
      <c r="J222" s="33"/>
      <c r="K222" s="33"/>
    </row>
    <row r="223" spans="1:11" ht="14.25">
      <c r="A223" s="101"/>
      <c r="B223" s="448"/>
      <c r="C223" s="448"/>
      <c r="D223" s="156"/>
      <c r="E223" s="155"/>
      <c r="F223" s="101"/>
      <c r="G223" s="101"/>
      <c r="H223" s="33"/>
      <c r="I223" s="33"/>
      <c r="J223" s="33"/>
      <c r="K223" s="33"/>
    </row>
    <row r="224" spans="1:11" ht="14.25">
      <c r="A224" s="101"/>
      <c r="B224" s="448"/>
      <c r="C224" s="448"/>
      <c r="D224" s="156"/>
      <c r="E224" s="155"/>
      <c r="F224" s="101"/>
      <c r="G224" s="101"/>
      <c r="H224" s="33"/>
      <c r="I224" s="33"/>
      <c r="J224" s="33"/>
      <c r="K224" s="33"/>
    </row>
    <row r="225" spans="1:11" ht="14.25">
      <c r="A225" s="101"/>
      <c r="B225" s="448"/>
      <c r="C225" s="448"/>
      <c r="D225" s="156"/>
      <c r="E225" s="155"/>
      <c r="F225" s="101"/>
      <c r="G225" s="101"/>
      <c r="H225" s="33"/>
      <c r="I225" s="33"/>
      <c r="J225" s="33"/>
      <c r="K225" s="33"/>
    </row>
    <row r="226" spans="1:11" ht="15" thickBot="1">
      <c r="A226" s="101"/>
      <c r="B226" s="449"/>
      <c r="C226" s="449"/>
      <c r="D226" s="158"/>
      <c r="E226" s="159"/>
      <c r="F226" s="101"/>
      <c r="G226" s="101"/>
      <c r="H226" s="33"/>
      <c r="I226" s="33"/>
      <c r="J226" s="33"/>
      <c r="K226" s="33"/>
    </row>
    <row r="227" spans="1:11" ht="14.25">
      <c r="A227" s="101"/>
      <c r="B227" s="118"/>
      <c r="C227" s="119"/>
      <c r="D227" s="160"/>
      <c r="E227" s="161"/>
      <c r="F227" s="101"/>
      <c r="G227" s="101"/>
      <c r="H227" s="33"/>
      <c r="I227" s="33"/>
      <c r="J227" s="33"/>
      <c r="K227" s="33"/>
    </row>
    <row r="228" spans="1:11" ht="14.25" customHeight="1">
      <c r="A228" s="101"/>
      <c r="B228" s="425">
        <f>B219+1</f>
        <v>41938</v>
      </c>
      <c r="C228" s="426" t="str">
        <f>CHOOSE(WEEKDAY(B228,2),"星期一","星期二","星期三","星期四","星期五","星期六","星期日")</f>
        <v>星期日</v>
      </c>
      <c r="D228" s="162"/>
      <c r="E228" s="163"/>
      <c r="F228" s="101"/>
      <c r="G228" s="101"/>
      <c r="H228" s="33"/>
      <c r="I228" s="33"/>
      <c r="J228" s="33"/>
      <c r="K228" s="33"/>
    </row>
    <row r="229" spans="1:11" ht="14.25" customHeight="1">
      <c r="A229" s="101"/>
      <c r="B229" s="425"/>
      <c r="C229" s="427"/>
      <c r="D229" s="164"/>
      <c r="E229" s="165"/>
      <c r="F229" s="101"/>
      <c r="G229" s="101"/>
      <c r="H229" s="33"/>
      <c r="I229" s="33"/>
      <c r="J229" s="33"/>
      <c r="K229" s="33"/>
    </row>
    <row r="230" spans="1:11" ht="14.25">
      <c r="A230" s="101"/>
      <c r="B230" s="422"/>
      <c r="C230" s="422"/>
      <c r="D230" s="166"/>
      <c r="E230" s="167"/>
      <c r="F230" s="101"/>
      <c r="G230" s="101"/>
      <c r="H230" s="33"/>
      <c r="I230" s="33"/>
      <c r="J230" s="33"/>
      <c r="K230" s="33"/>
    </row>
    <row r="231" spans="1:11" ht="14.25">
      <c r="A231" s="101"/>
      <c r="B231" s="422"/>
      <c r="C231" s="422"/>
      <c r="D231" s="166"/>
      <c r="E231" s="165"/>
      <c r="F231" s="101"/>
      <c r="G231" s="101"/>
      <c r="H231" s="33"/>
      <c r="I231" s="33"/>
      <c r="J231" s="33"/>
      <c r="K231" s="33"/>
    </row>
    <row r="232" spans="1:11" ht="14.25">
      <c r="A232" s="101"/>
      <c r="B232" s="422"/>
      <c r="C232" s="422"/>
      <c r="D232" s="166"/>
      <c r="E232" s="165"/>
      <c r="F232" s="101"/>
      <c r="G232" s="101"/>
      <c r="H232" s="33"/>
      <c r="I232" s="33"/>
      <c r="J232" s="33"/>
      <c r="K232" s="33"/>
    </row>
    <row r="233" spans="1:11" ht="14.25">
      <c r="A233" s="101"/>
      <c r="B233" s="422"/>
      <c r="C233" s="422"/>
      <c r="D233" s="166"/>
      <c r="E233" s="165"/>
      <c r="F233" s="101"/>
      <c r="G233" s="101"/>
      <c r="H233" s="33"/>
      <c r="I233" s="33"/>
      <c r="J233" s="33"/>
      <c r="K233" s="33"/>
    </row>
    <row r="234" spans="1:11" ht="14.25">
      <c r="A234" s="101"/>
      <c r="B234" s="422"/>
      <c r="C234" s="422"/>
      <c r="D234" s="166"/>
      <c r="E234" s="165"/>
      <c r="F234" s="101"/>
      <c r="G234" s="101"/>
      <c r="H234" s="33"/>
      <c r="I234" s="33"/>
      <c r="J234" s="33"/>
      <c r="K234" s="33"/>
    </row>
    <row r="235" spans="1:11" ht="15" thickBot="1">
      <c r="A235" s="101"/>
      <c r="B235" s="431"/>
      <c r="C235" s="431"/>
      <c r="D235" s="168"/>
      <c r="E235" s="169"/>
      <c r="F235" s="101"/>
      <c r="G235" s="101"/>
      <c r="H235" s="33"/>
      <c r="I235" s="33"/>
      <c r="J235" s="33"/>
      <c r="K235" s="33"/>
    </row>
    <row r="236" spans="1:11" ht="14.25">
      <c r="A236" s="101"/>
      <c r="B236" s="129"/>
      <c r="C236" s="130"/>
      <c r="D236" s="170"/>
      <c r="E236" s="171"/>
      <c r="F236" s="101"/>
      <c r="G236" s="101"/>
      <c r="H236" s="33"/>
      <c r="I236" s="33"/>
      <c r="J236" s="33"/>
      <c r="K236" s="33"/>
    </row>
    <row r="237" spans="1:11" ht="14.25" customHeight="1">
      <c r="A237" s="101"/>
      <c r="B237" s="445">
        <f>B228+1</f>
        <v>41939</v>
      </c>
      <c r="C237" s="446" t="str">
        <f>CHOOSE(WEEKDAY(B237,2),"星期一","星期二","星期三","星期四","星期五","星期六","星期日")</f>
        <v>星期一</v>
      </c>
      <c r="D237" s="152"/>
      <c r="E237" s="153"/>
      <c r="F237" s="101"/>
      <c r="G237" s="101"/>
      <c r="H237" s="33"/>
      <c r="I237" s="33"/>
      <c r="J237" s="33"/>
      <c r="K237" s="33"/>
    </row>
    <row r="238" spans="1:11" ht="14.25" customHeight="1">
      <c r="A238" s="101"/>
      <c r="B238" s="445"/>
      <c r="C238" s="447"/>
      <c r="D238" s="154"/>
      <c r="E238" s="155"/>
      <c r="F238" s="101"/>
      <c r="G238" s="101"/>
      <c r="H238" s="33"/>
      <c r="I238" s="33"/>
      <c r="J238" s="33"/>
      <c r="K238" s="33"/>
    </row>
    <row r="239" spans="1:11" ht="14.25">
      <c r="A239" s="101"/>
      <c r="B239" s="448"/>
      <c r="C239" s="448"/>
      <c r="D239" s="156"/>
      <c r="E239" s="157"/>
      <c r="F239" s="101"/>
      <c r="G239" s="101"/>
      <c r="H239" s="33"/>
      <c r="I239" s="33"/>
      <c r="J239" s="33"/>
      <c r="K239" s="33"/>
    </row>
    <row r="240" spans="1:11" ht="14.25">
      <c r="A240" s="101"/>
      <c r="B240" s="448"/>
      <c r="C240" s="448"/>
      <c r="D240" s="156"/>
      <c r="E240" s="155"/>
      <c r="F240" s="101"/>
      <c r="G240" s="101"/>
      <c r="H240" s="33"/>
      <c r="I240" s="33"/>
      <c r="J240" s="33"/>
      <c r="K240" s="33"/>
    </row>
    <row r="241" spans="1:11" ht="14.25">
      <c r="A241" s="101"/>
      <c r="B241" s="448"/>
      <c r="C241" s="448"/>
      <c r="D241" s="156"/>
      <c r="E241" s="155"/>
      <c r="F241" s="101"/>
      <c r="G241" s="101"/>
      <c r="H241" s="33"/>
      <c r="I241" s="33"/>
      <c r="J241" s="33"/>
      <c r="K241" s="33"/>
    </row>
    <row r="242" spans="1:11" ht="14.25">
      <c r="A242" s="101"/>
      <c r="B242" s="448"/>
      <c r="C242" s="448"/>
      <c r="D242" s="156"/>
      <c r="E242" s="155"/>
      <c r="F242" s="101"/>
      <c r="G242" s="101"/>
      <c r="H242" s="33"/>
      <c r="I242" s="33"/>
      <c r="J242" s="33"/>
      <c r="K242" s="33"/>
    </row>
    <row r="243" spans="1:11" ht="14.25">
      <c r="A243" s="101"/>
      <c r="B243" s="448"/>
      <c r="C243" s="448"/>
      <c r="D243" s="156"/>
      <c r="E243" s="155"/>
      <c r="F243" s="101"/>
      <c r="G243" s="101"/>
      <c r="H243" s="33"/>
      <c r="I243" s="33"/>
      <c r="J243" s="33"/>
      <c r="K243" s="33"/>
    </row>
    <row r="244" spans="1:11" ht="15" thickBot="1">
      <c r="A244" s="101"/>
      <c r="B244" s="449"/>
      <c r="C244" s="449"/>
      <c r="D244" s="158"/>
      <c r="E244" s="159"/>
      <c r="F244" s="101"/>
      <c r="G244" s="101"/>
      <c r="H244" s="33"/>
      <c r="I244" s="33"/>
      <c r="J244" s="33"/>
      <c r="K244" s="33"/>
    </row>
    <row r="245" spans="1:11" ht="14.25">
      <c r="A245" s="101"/>
      <c r="B245" s="118"/>
      <c r="C245" s="119"/>
      <c r="D245" s="160"/>
      <c r="E245" s="161"/>
      <c r="F245" s="101"/>
      <c r="G245" s="101"/>
      <c r="H245" s="33"/>
      <c r="I245" s="33"/>
      <c r="J245" s="33"/>
      <c r="K245" s="33"/>
    </row>
    <row r="246" spans="1:11" ht="14.25" customHeight="1">
      <c r="A246" s="101"/>
      <c r="B246" s="425">
        <f>B237+1</f>
        <v>41940</v>
      </c>
      <c r="C246" s="426" t="str">
        <f>CHOOSE(WEEKDAY(B246,2),"星期一","星期二","星期三","星期四","星期五","星期六","星期日")</f>
        <v>星期二</v>
      </c>
      <c r="D246" s="162"/>
      <c r="E246" s="163"/>
      <c r="F246" s="101"/>
      <c r="G246" s="101"/>
      <c r="H246" s="33"/>
      <c r="I246" s="33"/>
      <c r="J246" s="33"/>
      <c r="K246" s="33"/>
    </row>
    <row r="247" spans="1:11" ht="14.25" customHeight="1">
      <c r="A247" s="101"/>
      <c r="B247" s="425"/>
      <c r="C247" s="427"/>
      <c r="D247" s="164"/>
      <c r="E247" s="165"/>
      <c r="F247" s="101"/>
      <c r="G247" s="101"/>
      <c r="H247" s="33"/>
      <c r="I247" s="33"/>
      <c r="J247" s="33"/>
      <c r="K247" s="33"/>
    </row>
    <row r="248" spans="1:11" ht="14.25">
      <c r="A248" s="101"/>
      <c r="B248" s="450"/>
      <c r="C248" s="450"/>
      <c r="D248" s="166"/>
      <c r="E248" s="167"/>
      <c r="F248" s="101"/>
      <c r="G248" s="101"/>
      <c r="H248" s="33"/>
      <c r="I248" s="33"/>
      <c r="J248" s="33"/>
      <c r="K248" s="33"/>
    </row>
    <row r="249" spans="1:11" ht="14.25">
      <c r="A249" s="101"/>
      <c r="B249" s="450"/>
      <c r="C249" s="450"/>
      <c r="D249" s="166"/>
      <c r="E249" s="165"/>
      <c r="F249" s="101"/>
      <c r="G249" s="101"/>
      <c r="H249" s="33"/>
      <c r="I249" s="33"/>
      <c r="J249" s="33"/>
      <c r="K249" s="33"/>
    </row>
    <row r="250" spans="1:11" ht="14.25">
      <c r="A250" s="101"/>
      <c r="B250" s="450"/>
      <c r="C250" s="450"/>
      <c r="D250" s="166"/>
      <c r="E250" s="165"/>
      <c r="F250" s="101"/>
      <c r="G250" s="101"/>
      <c r="H250" s="33"/>
      <c r="I250" s="33"/>
      <c r="J250" s="33"/>
      <c r="K250" s="33"/>
    </row>
    <row r="251" spans="1:11" ht="14.25">
      <c r="A251" s="101"/>
      <c r="B251" s="450"/>
      <c r="C251" s="450"/>
      <c r="D251" s="166"/>
      <c r="E251" s="165"/>
      <c r="F251" s="101"/>
      <c r="G251" s="101"/>
      <c r="H251" s="33"/>
      <c r="I251" s="33"/>
      <c r="J251" s="33"/>
      <c r="K251" s="33"/>
    </row>
    <row r="252" spans="1:11" ht="14.25">
      <c r="A252" s="101"/>
      <c r="B252" s="450"/>
      <c r="C252" s="450"/>
      <c r="D252" s="166"/>
      <c r="E252" s="165"/>
      <c r="F252" s="101"/>
      <c r="G252" s="101"/>
      <c r="H252" s="33"/>
      <c r="I252" s="33"/>
      <c r="J252" s="33"/>
      <c r="K252" s="33"/>
    </row>
    <row r="253" spans="1:11" ht="15" thickBot="1">
      <c r="A253" s="101"/>
      <c r="B253" s="453"/>
      <c r="C253" s="453"/>
      <c r="D253" s="168"/>
      <c r="E253" s="169"/>
      <c r="F253" s="101"/>
      <c r="G253" s="101"/>
      <c r="H253" s="33"/>
      <c r="I253" s="33"/>
      <c r="J253" s="33"/>
      <c r="K253" s="33"/>
    </row>
    <row r="254" spans="1:11" ht="14.25">
      <c r="A254" s="101"/>
      <c r="B254" s="170"/>
      <c r="C254" s="176"/>
      <c r="D254" s="170"/>
      <c r="E254" s="171"/>
      <c r="F254" s="101"/>
      <c r="G254" s="101"/>
      <c r="H254" s="33"/>
      <c r="I254" s="33"/>
      <c r="J254" s="33"/>
      <c r="K254" s="33"/>
    </row>
    <row r="255" spans="1:11" ht="14.25" customHeight="1">
      <c r="A255" s="101"/>
      <c r="B255" s="454">
        <f>B246+1</f>
        <v>41941</v>
      </c>
      <c r="C255" s="446" t="str">
        <f>CHOOSE(WEEKDAY(B255,2),"星期一","星期二","星期三","星期四","星期五","星期六","星期日")</f>
        <v>星期三</v>
      </c>
      <c r="D255" s="152"/>
      <c r="E255" s="153"/>
      <c r="F255" s="101"/>
      <c r="G255" s="101"/>
      <c r="H255" s="33"/>
      <c r="I255" s="33"/>
      <c r="J255" s="33"/>
      <c r="K255" s="33"/>
    </row>
    <row r="256" spans="1:11" ht="14.25" customHeight="1">
      <c r="A256" s="101"/>
      <c r="B256" s="454"/>
      <c r="C256" s="447"/>
      <c r="D256" s="154"/>
      <c r="E256" s="155"/>
      <c r="F256" s="101"/>
      <c r="G256" s="101"/>
      <c r="H256" s="33"/>
      <c r="I256" s="33"/>
      <c r="J256" s="33"/>
      <c r="K256" s="33"/>
    </row>
    <row r="257" spans="1:11" ht="14.25">
      <c r="A257" s="101"/>
      <c r="B257" s="451"/>
      <c r="C257" s="451"/>
      <c r="D257" s="156"/>
      <c r="E257" s="157"/>
      <c r="F257" s="101"/>
      <c r="G257" s="101"/>
      <c r="H257" s="33"/>
      <c r="I257" s="33"/>
      <c r="J257" s="33"/>
      <c r="K257" s="33"/>
    </row>
    <row r="258" spans="1:11" ht="14.25">
      <c r="A258" s="101"/>
      <c r="B258" s="451"/>
      <c r="C258" s="451"/>
      <c r="D258" s="156"/>
      <c r="E258" s="155"/>
      <c r="F258" s="101"/>
      <c r="G258" s="101"/>
      <c r="H258" s="33"/>
      <c r="I258" s="33"/>
      <c r="J258" s="33"/>
      <c r="K258" s="33"/>
    </row>
    <row r="259" spans="1:11" ht="14.25">
      <c r="A259" s="101"/>
      <c r="B259" s="451"/>
      <c r="C259" s="451"/>
      <c r="D259" s="156"/>
      <c r="E259" s="155"/>
      <c r="F259" s="101"/>
      <c r="G259" s="101"/>
      <c r="H259" s="33"/>
      <c r="I259" s="33"/>
      <c r="J259" s="33"/>
      <c r="K259" s="33"/>
    </row>
    <row r="260" spans="1:11" ht="14.25">
      <c r="A260" s="101"/>
      <c r="B260" s="451"/>
      <c r="C260" s="451"/>
      <c r="D260" s="156"/>
      <c r="E260" s="155"/>
      <c r="F260" s="101"/>
      <c r="G260" s="101"/>
      <c r="H260" s="33"/>
      <c r="I260" s="33"/>
      <c r="J260" s="33"/>
      <c r="K260" s="33"/>
    </row>
    <row r="261" spans="1:11" ht="14.25">
      <c r="A261" s="101"/>
      <c r="B261" s="451"/>
      <c r="C261" s="451"/>
      <c r="D261" s="156"/>
      <c r="E261" s="155"/>
      <c r="F261" s="101"/>
      <c r="G261" s="101"/>
      <c r="H261" s="33"/>
      <c r="I261" s="33"/>
      <c r="J261" s="33"/>
      <c r="K261" s="33"/>
    </row>
    <row r="262" spans="1:11" ht="15" thickBot="1">
      <c r="A262" s="101"/>
      <c r="B262" s="452"/>
      <c r="C262" s="452"/>
      <c r="D262" s="158"/>
      <c r="E262" s="159"/>
      <c r="F262" s="101"/>
      <c r="G262" s="101"/>
      <c r="H262" s="33"/>
      <c r="I262" s="33"/>
      <c r="J262" s="33"/>
      <c r="K262" s="33"/>
    </row>
    <row r="263" spans="1:11" ht="14.25">
      <c r="A263" s="101"/>
      <c r="B263" s="160"/>
      <c r="C263" s="222"/>
      <c r="D263" s="160"/>
      <c r="E263" s="161"/>
      <c r="F263" s="101"/>
      <c r="G263" s="101"/>
      <c r="H263" s="33"/>
      <c r="I263" s="33"/>
      <c r="J263" s="33"/>
      <c r="K263" s="33"/>
    </row>
    <row r="264" spans="1:11" ht="14.25" customHeight="1">
      <c r="A264" s="101"/>
      <c r="B264" s="455">
        <f>B255+1</f>
        <v>41942</v>
      </c>
      <c r="C264" s="426" t="str">
        <f>CHOOSE(WEEKDAY(B264,2),"星期一","星期二","星期三","星期四","星期五","星期六","星期日")</f>
        <v>星期四</v>
      </c>
      <c r="D264" s="162"/>
      <c r="E264" s="163"/>
      <c r="F264" s="101"/>
      <c r="G264" s="101"/>
      <c r="H264" s="33"/>
      <c r="I264" s="33"/>
      <c r="J264" s="33"/>
      <c r="K264" s="33"/>
    </row>
    <row r="265" spans="1:11" ht="14.25" customHeight="1">
      <c r="A265" s="101"/>
      <c r="B265" s="455"/>
      <c r="C265" s="427"/>
      <c r="D265" s="164"/>
      <c r="E265" s="165"/>
      <c r="F265" s="101"/>
      <c r="G265" s="101"/>
      <c r="H265" s="33"/>
      <c r="I265" s="33"/>
      <c r="J265" s="33"/>
      <c r="K265" s="33"/>
    </row>
    <row r="266" spans="1:11" ht="14.25">
      <c r="A266" s="101"/>
      <c r="B266" s="450"/>
      <c r="C266" s="450"/>
      <c r="D266" s="166"/>
      <c r="E266" s="167"/>
      <c r="F266" s="101"/>
      <c r="G266" s="101"/>
      <c r="H266" s="33"/>
      <c r="I266" s="33"/>
      <c r="J266" s="33"/>
      <c r="K266" s="33"/>
    </row>
    <row r="267" spans="1:11" ht="14.25">
      <c r="A267" s="101"/>
      <c r="B267" s="450"/>
      <c r="C267" s="450"/>
      <c r="D267" s="166"/>
      <c r="E267" s="165"/>
      <c r="F267" s="101"/>
      <c r="G267" s="101"/>
      <c r="H267" s="33"/>
      <c r="I267" s="33"/>
      <c r="J267" s="33"/>
      <c r="K267" s="33"/>
    </row>
    <row r="268" spans="1:11" ht="14.25">
      <c r="A268" s="101"/>
      <c r="B268" s="450"/>
      <c r="C268" s="450"/>
      <c r="D268" s="166"/>
      <c r="E268" s="165"/>
      <c r="F268" s="101"/>
      <c r="G268" s="101"/>
      <c r="H268" s="33"/>
      <c r="I268" s="33"/>
      <c r="J268" s="33"/>
      <c r="K268" s="33"/>
    </row>
    <row r="269" spans="1:11" ht="14.25">
      <c r="A269" s="101"/>
      <c r="B269" s="450"/>
      <c r="C269" s="450"/>
      <c r="D269" s="166"/>
      <c r="E269" s="165"/>
      <c r="F269" s="101"/>
      <c r="G269" s="101"/>
      <c r="H269" s="33"/>
      <c r="I269" s="33"/>
      <c r="J269" s="33"/>
      <c r="K269" s="33"/>
    </row>
    <row r="270" spans="1:11" ht="14.25">
      <c r="A270" s="101"/>
      <c r="B270" s="450"/>
      <c r="C270" s="450"/>
      <c r="D270" s="166"/>
      <c r="E270" s="165"/>
      <c r="F270" s="101"/>
      <c r="G270" s="101"/>
      <c r="H270" s="33"/>
      <c r="I270" s="33"/>
      <c r="J270" s="33"/>
      <c r="K270" s="33"/>
    </row>
    <row r="271" spans="1:11" ht="15" thickBot="1">
      <c r="A271" s="101"/>
      <c r="B271" s="453"/>
      <c r="C271" s="453"/>
      <c r="D271" s="168"/>
      <c r="E271" s="169"/>
      <c r="F271" s="101"/>
      <c r="G271" s="101"/>
      <c r="H271" s="33"/>
      <c r="I271" s="33"/>
      <c r="J271" s="33"/>
      <c r="K271" s="33"/>
    </row>
    <row r="272" spans="1:11" ht="14.25">
      <c r="A272" s="101"/>
      <c r="B272" s="170"/>
      <c r="C272" s="176"/>
      <c r="D272" s="170"/>
      <c r="E272" s="171"/>
      <c r="F272" s="101"/>
      <c r="G272" s="101"/>
      <c r="H272" s="33"/>
      <c r="I272" s="33"/>
      <c r="J272" s="33"/>
      <c r="K272" s="33"/>
    </row>
    <row r="273" spans="1:11" ht="14.25" customHeight="1">
      <c r="A273" s="101"/>
      <c r="B273" s="454">
        <f>B264+1</f>
        <v>41943</v>
      </c>
      <c r="C273" s="446" t="str">
        <f>CHOOSE(WEEKDAY(B273,2),"星期一","星期二","星期三","星期四","星期五","星期六","星期日")</f>
        <v>星期五</v>
      </c>
      <c r="D273" s="152"/>
      <c r="E273" s="153"/>
      <c r="F273" s="101"/>
      <c r="G273" s="101"/>
      <c r="H273" s="33"/>
      <c r="I273" s="33"/>
      <c r="J273" s="33"/>
      <c r="K273" s="33"/>
    </row>
    <row r="274" spans="1:11" ht="14.25" customHeight="1">
      <c r="A274" s="101"/>
      <c r="B274" s="454"/>
      <c r="C274" s="447"/>
      <c r="D274" s="154"/>
      <c r="E274" s="155"/>
      <c r="F274" s="101"/>
      <c r="G274" s="101"/>
      <c r="H274" s="33"/>
      <c r="I274" s="33"/>
      <c r="J274" s="33"/>
      <c r="K274" s="33"/>
    </row>
    <row r="275" spans="1:11" ht="14.25">
      <c r="A275" s="101"/>
      <c r="B275" s="451"/>
      <c r="C275" s="451"/>
      <c r="D275" s="156"/>
      <c r="E275" s="157"/>
      <c r="F275" s="101"/>
      <c r="G275" s="101"/>
      <c r="H275" s="33"/>
      <c r="I275" s="33"/>
      <c r="J275" s="33"/>
      <c r="K275" s="33"/>
    </row>
    <row r="276" spans="1:11" ht="14.25">
      <c r="A276" s="101"/>
      <c r="B276" s="451"/>
      <c r="C276" s="451"/>
      <c r="D276" s="156"/>
      <c r="E276" s="155"/>
      <c r="F276" s="101"/>
      <c r="G276" s="101"/>
      <c r="H276" s="33"/>
      <c r="I276" s="33"/>
      <c r="J276" s="33"/>
      <c r="K276" s="33"/>
    </row>
    <row r="277" spans="1:11" ht="14.25">
      <c r="A277" s="101"/>
      <c r="B277" s="451"/>
      <c r="C277" s="451"/>
      <c r="D277" s="156"/>
      <c r="E277" s="155"/>
      <c r="F277" s="101"/>
      <c r="G277" s="101"/>
      <c r="H277" s="33"/>
      <c r="I277" s="33"/>
      <c r="J277" s="33"/>
      <c r="K277" s="33"/>
    </row>
    <row r="278" spans="1:11" ht="14.25">
      <c r="A278" s="101"/>
      <c r="B278" s="451"/>
      <c r="C278" s="451"/>
      <c r="D278" s="156"/>
      <c r="E278" s="155"/>
      <c r="F278" s="101"/>
      <c r="G278" s="101"/>
      <c r="H278" s="33"/>
      <c r="I278" s="33"/>
      <c r="J278" s="33"/>
      <c r="K278" s="33"/>
    </row>
    <row r="279" spans="1:11" ht="14.25">
      <c r="A279" s="101"/>
      <c r="B279" s="451"/>
      <c r="C279" s="451"/>
      <c r="D279" s="156"/>
      <c r="E279" s="155"/>
      <c r="F279" s="101"/>
      <c r="G279" s="101"/>
      <c r="H279" s="33"/>
      <c r="I279" s="33"/>
      <c r="J279" s="33"/>
      <c r="K279" s="33"/>
    </row>
    <row r="280" spans="1:11" ht="15" thickBot="1">
      <c r="A280" s="101"/>
      <c r="B280" s="452"/>
      <c r="C280" s="452"/>
      <c r="D280" s="158"/>
      <c r="E280" s="159"/>
      <c r="F280" s="101"/>
      <c r="G280" s="101"/>
      <c r="H280" s="33"/>
      <c r="I280" s="33"/>
      <c r="J280" s="33"/>
      <c r="K280" s="33"/>
    </row>
    <row r="281" spans="1:11" ht="14.25">
      <c r="A281" s="101"/>
      <c r="B281" s="101"/>
      <c r="C281" s="220"/>
      <c r="D281" s="101"/>
      <c r="E281" s="223"/>
      <c r="F281" s="101"/>
      <c r="G281" s="101"/>
      <c r="H281" s="33"/>
      <c r="I281" s="33"/>
      <c r="J281" s="33"/>
      <c r="K281" s="33"/>
    </row>
    <row r="282" spans="1:11" ht="14.25">
      <c r="A282" s="101"/>
      <c r="B282" s="101"/>
      <c r="C282" s="220"/>
      <c r="D282" s="101"/>
      <c r="E282" s="223"/>
      <c r="F282" s="101"/>
      <c r="G282" s="101"/>
      <c r="H282" s="33"/>
      <c r="I282" s="33"/>
      <c r="J282" s="33"/>
      <c r="K282" s="33"/>
    </row>
    <row r="283" spans="1:11" ht="14.25">
      <c r="A283" s="101"/>
      <c r="B283" s="101"/>
      <c r="C283" s="220"/>
      <c r="D283" s="101"/>
      <c r="E283" s="223"/>
      <c r="F283" s="101"/>
      <c r="G283" s="101"/>
      <c r="H283" s="33"/>
      <c r="I283" s="33"/>
      <c r="J283" s="33"/>
      <c r="K283" s="33"/>
    </row>
    <row r="284" spans="1:11" ht="14.25">
      <c r="A284" s="101"/>
      <c r="B284" s="101"/>
      <c r="C284" s="220"/>
      <c r="D284" s="101"/>
      <c r="E284" s="223"/>
      <c r="F284" s="101"/>
      <c r="G284" s="101"/>
      <c r="H284" s="33"/>
      <c r="I284" s="33"/>
      <c r="J284" s="33"/>
      <c r="K284" s="33"/>
    </row>
    <row r="285" spans="1:11" ht="14.25">
      <c r="A285" s="101"/>
      <c r="B285" s="101"/>
      <c r="C285" s="220"/>
      <c r="D285" s="101"/>
      <c r="E285" s="223"/>
      <c r="F285" s="101"/>
      <c r="G285" s="101"/>
      <c r="H285" s="33"/>
      <c r="I285" s="33"/>
      <c r="J285" s="33"/>
      <c r="K285" s="33"/>
    </row>
    <row r="286" spans="1:11" ht="14.25">
      <c r="A286" s="101"/>
      <c r="B286" s="101"/>
      <c r="C286" s="220"/>
      <c r="D286" s="101"/>
      <c r="E286" s="223"/>
      <c r="F286" s="101"/>
      <c r="G286" s="101"/>
      <c r="H286" s="33"/>
      <c r="I286" s="33"/>
      <c r="J286" s="33"/>
      <c r="K286" s="33"/>
    </row>
    <row r="287" spans="1:11" ht="14.25">
      <c r="A287" s="101"/>
      <c r="B287" s="101"/>
      <c r="C287" s="220"/>
      <c r="D287" s="101"/>
      <c r="E287" s="223"/>
      <c r="F287" s="101"/>
      <c r="G287" s="101"/>
      <c r="H287" s="33"/>
      <c r="I287" s="33"/>
      <c r="J287" s="33"/>
      <c r="K287" s="33"/>
    </row>
    <row r="288" spans="1:11" ht="14.25">
      <c r="A288" s="33"/>
      <c r="B288" s="33"/>
      <c r="C288" s="33"/>
      <c r="D288" s="33"/>
      <c r="E288" s="33"/>
      <c r="F288" s="33"/>
      <c r="G288" s="33"/>
      <c r="H288" s="33"/>
      <c r="I288" s="33"/>
      <c r="J288" s="33"/>
      <c r="K288" s="33"/>
    </row>
    <row r="289" spans="1:11" ht="14.25">
      <c r="A289" s="33"/>
      <c r="B289" s="33"/>
      <c r="C289" s="33"/>
      <c r="D289" s="33"/>
      <c r="E289" s="33"/>
      <c r="F289" s="33"/>
      <c r="G289" s="33"/>
      <c r="H289" s="33"/>
      <c r="I289" s="33"/>
      <c r="J289" s="33"/>
      <c r="K289" s="33"/>
    </row>
    <row r="290" spans="1:11" ht="14.25">
      <c r="A290" s="33"/>
      <c r="B290" s="33"/>
      <c r="C290" s="33"/>
      <c r="D290" s="33"/>
      <c r="E290" s="33"/>
      <c r="F290" s="33"/>
      <c r="G290" s="33"/>
      <c r="H290" s="33"/>
      <c r="I290" s="33"/>
      <c r="J290" s="33"/>
      <c r="K290" s="33"/>
    </row>
    <row r="291" spans="1:11" ht="14.25">
      <c r="A291" s="33"/>
      <c r="B291" s="33"/>
      <c r="C291" s="33"/>
      <c r="D291" s="33"/>
      <c r="E291" s="33"/>
      <c r="F291" s="33"/>
      <c r="G291" s="33"/>
      <c r="H291" s="33"/>
      <c r="I291" s="33"/>
      <c r="J291" s="33"/>
      <c r="K291" s="33"/>
    </row>
    <row r="292" spans="1:11" ht="14.25">
      <c r="A292" s="33"/>
      <c r="B292" s="33"/>
      <c r="C292" s="33"/>
      <c r="D292" s="33"/>
      <c r="E292" s="33"/>
      <c r="F292" s="33"/>
      <c r="G292" s="33"/>
      <c r="H292" s="33"/>
      <c r="I292" s="33"/>
      <c r="J292" s="33"/>
      <c r="K292" s="33"/>
    </row>
    <row r="293" spans="1:11" ht="14.25">
      <c r="A293" s="33"/>
      <c r="B293" s="33"/>
      <c r="C293" s="33"/>
      <c r="D293" s="33"/>
      <c r="E293" s="33"/>
      <c r="F293" s="33"/>
      <c r="G293" s="33"/>
      <c r="H293" s="33"/>
      <c r="I293" s="33"/>
      <c r="J293" s="33"/>
      <c r="K293" s="33"/>
    </row>
    <row r="294" spans="1:11" ht="14.25">
      <c r="A294" s="33"/>
      <c r="B294" s="33"/>
      <c r="C294" s="33"/>
      <c r="D294" s="33"/>
      <c r="E294" s="33"/>
      <c r="F294" s="33"/>
      <c r="G294" s="33"/>
      <c r="H294" s="33"/>
      <c r="I294" s="33"/>
      <c r="J294" s="33"/>
      <c r="K294" s="33"/>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17"/>
  <dimension ref="A1:G287"/>
  <sheetViews>
    <sheetView zoomScalePageLayoutView="0" workbookViewId="0" topLeftCell="A1">
      <selection activeCell="E11" sqref="E11"/>
    </sheetView>
  </sheetViews>
  <sheetFormatPr defaultColWidth="9.00390625" defaultRowHeight="14.25"/>
  <cols>
    <col min="1" max="2" width="9.00390625" style="388" customWidth="1"/>
    <col min="3" max="3" width="14.75390625" style="388" customWidth="1"/>
    <col min="4" max="4" width="1.37890625" style="388" customWidth="1"/>
    <col min="5" max="5" width="36.00390625" style="388" customWidth="1"/>
    <col min="6" max="16384" width="9.00390625" style="388" customWidth="1"/>
  </cols>
  <sheetData>
    <row r="1" spans="1:7" ht="21" thickBot="1">
      <c r="A1" s="147"/>
      <c r="B1" s="387" t="str">
        <f>'封面'!$M26&amp;"年11月记事录"</f>
        <v>2014年11月记事录</v>
      </c>
      <c r="C1" s="146"/>
      <c r="D1" s="147"/>
      <c r="E1" s="148">
        <f>'备忘录 '!C61</f>
        <v>41944</v>
      </c>
      <c r="F1" s="147"/>
      <c r="G1" s="147"/>
    </row>
    <row r="2" spans="1:7" ht="15" thickTop="1">
      <c r="A2" s="147"/>
      <c r="B2" s="389"/>
      <c r="C2" s="390"/>
      <c r="D2" s="389"/>
      <c r="E2" s="391"/>
      <c r="F2" s="147"/>
      <c r="G2" s="147"/>
    </row>
    <row r="3" spans="1:7" ht="14.25" customHeight="1">
      <c r="A3" s="147"/>
      <c r="B3" s="437">
        <f>'备忘录 '!C61</f>
        <v>41944</v>
      </c>
      <c r="C3" s="466" t="str">
        <f>CHOOSE(WEEKDAY(B3,2),"星期一","星期二","星期三","星期四","星期五","星期六","星期日")</f>
        <v>星期六</v>
      </c>
      <c r="D3" s="392"/>
      <c r="E3" s="393"/>
      <c r="F3" s="147"/>
      <c r="G3" s="147"/>
    </row>
    <row r="4" spans="1:7" ht="14.25" customHeight="1">
      <c r="A4" s="147"/>
      <c r="B4" s="437"/>
      <c r="C4" s="467"/>
      <c r="D4" s="394"/>
      <c r="E4" s="395"/>
      <c r="F4" s="147"/>
      <c r="G4" s="147"/>
    </row>
    <row r="5" spans="1:7" ht="14.25">
      <c r="A5" s="147"/>
      <c r="B5" s="438"/>
      <c r="C5" s="438"/>
      <c r="D5" s="396"/>
      <c r="E5" s="397"/>
      <c r="F5" s="147"/>
      <c r="G5" s="147"/>
    </row>
    <row r="6" spans="1:7" ht="14.25">
      <c r="A6" s="147"/>
      <c r="B6" s="438"/>
      <c r="C6" s="438"/>
      <c r="D6" s="396"/>
      <c r="E6" s="395"/>
      <c r="F6" s="147"/>
      <c r="G6" s="147"/>
    </row>
    <row r="7" spans="1:7" ht="14.25">
      <c r="A7" s="147"/>
      <c r="B7" s="438"/>
      <c r="C7" s="438"/>
      <c r="D7" s="396"/>
      <c r="E7" s="395"/>
      <c r="F7" s="147"/>
      <c r="G7" s="147"/>
    </row>
    <row r="8" spans="1:7" ht="14.25">
      <c r="A8" s="147"/>
      <c r="B8" s="438"/>
      <c r="C8" s="438"/>
      <c r="D8" s="396"/>
      <c r="E8" s="395"/>
      <c r="F8" s="147"/>
      <c r="G8" s="147"/>
    </row>
    <row r="9" spans="1:7" ht="14.25">
      <c r="A9" s="147"/>
      <c r="B9" s="438"/>
      <c r="C9" s="438"/>
      <c r="D9" s="396"/>
      <c r="E9" s="395"/>
      <c r="F9" s="147"/>
      <c r="G9" s="147"/>
    </row>
    <row r="10" spans="1:7" ht="15" thickBot="1">
      <c r="A10" s="147"/>
      <c r="B10" s="439"/>
      <c r="C10" s="439"/>
      <c r="D10" s="398"/>
      <c r="E10" s="399"/>
      <c r="F10" s="147"/>
      <c r="G10" s="147"/>
    </row>
    <row r="11" spans="1:7" ht="14.25">
      <c r="A11" s="147"/>
      <c r="B11" s="131"/>
      <c r="C11" s="132"/>
      <c r="D11" s="400"/>
      <c r="E11" s="401"/>
      <c r="F11" s="147"/>
      <c r="G11" s="147"/>
    </row>
    <row r="12" spans="1:7" ht="14.25" customHeight="1">
      <c r="A12" s="147"/>
      <c r="B12" s="437">
        <f>B3+1</f>
        <v>41945</v>
      </c>
      <c r="C12" s="468" t="str">
        <f>CHOOSE(WEEKDAY(B12,2),"星期一","星期二","星期三","星期四","星期五","星期六","星期日")</f>
        <v>星期日</v>
      </c>
      <c r="D12" s="392"/>
      <c r="E12" s="393"/>
      <c r="F12" s="147"/>
      <c r="G12" s="147"/>
    </row>
    <row r="13" spans="1:7" ht="14.25" customHeight="1">
      <c r="A13" s="147"/>
      <c r="B13" s="437"/>
      <c r="C13" s="469"/>
      <c r="D13" s="394"/>
      <c r="E13" s="395"/>
      <c r="F13" s="147"/>
      <c r="G13" s="147"/>
    </row>
    <row r="14" spans="1:7" ht="14.25">
      <c r="A14" s="147"/>
      <c r="B14" s="438"/>
      <c r="C14" s="438"/>
      <c r="D14" s="396"/>
      <c r="E14" s="397"/>
      <c r="F14" s="147"/>
      <c r="G14" s="147"/>
    </row>
    <row r="15" spans="1:7" ht="14.25">
      <c r="A15" s="147"/>
      <c r="B15" s="438"/>
      <c r="C15" s="438"/>
      <c r="D15" s="396"/>
      <c r="E15" s="395"/>
      <c r="F15" s="147"/>
      <c r="G15" s="147"/>
    </row>
    <row r="16" spans="1:7" ht="14.25">
      <c r="A16" s="147"/>
      <c r="B16" s="438"/>
      <c r="C16" s="438"/>
      <c r="D16" s="396"/>
      <c r="E16" s="395"/>
      <c r="F16" s="147"/>
      <c r="G16" s="147"/>
    </row>
    <row r="17" spans="1:7" ht="14.25">
      <c r="A17" s="147"/>
      <c r="B17" s="438"/>
      <c r="C17" s="438"/>
      <c r="D17" s="396"/>
      <c r="E17" s="395"/>
      <c r="F17" s="147"/>
      <c r="G17" s="147"/>
    </row>
    <row r="18" spans="1:7" ht="14.25">
      <c r="A18" s="147"/>
      <c r="B18" s="438"/>
      <c r="C18" s="438"/>
      <c r="D18" s="396"/>
      <c r="E18" s="395"/>
      <c r="F18" s="147"/>
      <c r="G18" s="147"/>
    </row>
    <row r="19" spans="1:7" ht="15" thickBot="1">
      <c r="A19" s="147"/>
      <c r="B19" s="439"/>
      <c r="C19" s="439"/>
      <c r="D19" s="398"/>
      <c r="E19" s="399"/>
      <c r="F19" s="147"/>
      <c r="G19" s="147"/>
    </row>
    <row r="20" spans="1:7" ht="14.25">
      <c r="A20" s="147"/>
      <c r="B20" s="131"/>
      <c r="C20" s="132"/>
      <c r="D20" s="400"/>
      <c r="E20" s="401"/>
      <c r="F20" s="147"/>
      <c r="G20" s="147"/>
    </row>
    <row r="21" spans="1:7" ht="14.25" customHeight="1">
      <c r="A21" s="147"/>
      <c r="B21" s="437">
        <f>B12+1</f>
        <v>41946</v>
      </c>
      <c r="C21" s="466" t="str">
        <f>CHOOSE(WEEKDAY(B21,2),"星期一","星期二","星期三","星期四","星期五","星期六","星期日")</f>
        <v>星期一</v>
      </c>
      <c r="D21" s="392"/>
      <c r="E21" s="393"/>
      <c r="F21" s="147"/>
      <c r="G21" s="147"/>
    </row>
    <row r="22" spans="1:7" ht="14.25" customHeight="1">
      <c r="A22" s="147"/>
      <c r="B22" s="437"/>
      <c r="C22" s="467"/>
      <c r="D22" s="394"/>
      <c r="E22" s="395"/>
      <c r="F22" s="147"/>
      <c r="G22" s="147"/>
    </row>
    <row r="23" spans="1:7" ht="14.25">
      <c r="A23" s="147"/>
      <c r="B23" s="438"/>
      <c r="C23" s="438"/>
      <c r="D23" s="396"/>
      <c r="E23" s="397"/>
      <c r="F23" s="147"/>
      <c r="G23" s="147"/>
    </row>
    <row r="24" spans="1:7" ht="14.25">
      <c r="A24" s="147"/>
      <c r="B24" s="438"/>
      <c r="C24" s="438"/>
      <c r="D24" s="396"/>
      <c r="E24" s="395"/>
      <c r="F24" s="147"/>
      <c r="G24" s="147"/>
    </row>
    <row r="25" spans="1:7" ht="14.25">
      <c r="A25" s="147"/>
      <c r="B25" s="438"/>
      <c r="C25" s="438"/>
      <c r="D25" s="396"/>
      <c r="E25" s="395"/>
      <c r="F25" s="147"/>
      <c r="G25" s="147"/>
    </row>
    <row r="26" spans="1:7" ht="14.25">
      <c r="A26" s="147"/>
      <c r="B26" s="438"/>
      <c r="C26" s="438"/>
      <c r="D26" s="396"/>
      <c r="E26" s="395"/>
      <c r="F26" s="147"/>
      <c r="G26" s="147"/>
    </row>
    <row r="27" spans="1:7" ht="14.25">
      <c r="A27" s="147"/>
      <c r="B27" s="438"/>
      <c r="C27" s="438"/>
      <c r="D27" s="396"/>
      <c r="E27" s="395"/>
      <c r="F27" s="147"/>
      <c r="G27" s="147"/>
    </row>
    <row r="28" spans="1:7" ht="15" thickBot="1">
      <c r="A28" s="147"/>
      <c r="B28" s="439"/>
      <c r="C28" s="439"/>
      <c r="D28" s="398"/>
      <c r="E28" s="399"/>
      <c r="F28" s="147"/>
      <c r="G28" s="147"/>
    </row>
    <row r="29" spans="1:7" ht="14.25">
      <c r="A29" s="147"/>
      <c r="B29" s="131"/>
      <c r="C29" s="132"/>
      <c r="D29" s="400"/>
      <c r="E29" s="401"/>
      <c r="F29" s="147"/>
      <c r="G29" s="147"/>
    </row>
    <row r="30" spans="1:7" ht="14.25" customHeight="1">
      <c r="A30" s="147"/>
      <c r="B30" s="437">
        <f>B21+1</f>
        <v>41947</v>
      </c>
      <c r="C30" s="468" t="str">
        <f>CHOOSE(WEEKDAY(B30,2),"星期一","星期二","星期三","星期四","星期五","星期六","星期日")</f>
        <v>星期二</v>
      </c>
      <c r="D30" s="392"/>
      <c r="E30" s="393"/>
      <c r="F30" s="147"/>
      <c r="G30" s="147"/>
    </row>
    <row r="31" spans="1:7" ht="14.25" customHeight="1">
      <c r="A31" s="147"/>
      <c r="B31" s="437"/>
      <c r="C31" s="469"/>
      <c r="D31" s="394"/>
      <c r="E31" s="395"/>
      <c r="F31" s="147"/>
      <c r="G31" s="147"/>
    </row>
    <row r="32" spans="1:7" ht="14.25">
      <c r="A32" s="147"/>
      <c r="B32" s="438"/>
      <c r="C32" s="438"/>
      <c r="D32" s="396"/>
      <c r="E32" s="397"/>
      <c r="F32" s="147"/>
      <c r="G32" s="147"/>
    </row>
    <row r="33" spans="1:7" ht="14.25">
      <c r="A33" s="147"/>
      <c r="B33" s="438"/>
      <c r="C33" s="438"/>
      <c r="D33" s="396"/>
      <c r="E33" s="395"/>
      <c r="F33" s="147"/>
      <c r="G33" s="147"/>
    </row>
    <row r="34" spans="1:7" ht="14.25">
      <c r="A34" s="147"/>
      <c r="B34" s="438"/>
      <c r="C34" s="438"/>
      <c r="D34" s="396"/>
      <c r="E34" s="395"/>
      <c r="F34" s="147"/>
      <c r="G34" s="147"/>
    </row>
    <row r="35" spans="1:7" ht="14.25">
      <c r="A35" s="147"/>
      <c r="B35" s="438"/>
      <c r="C35" s="438"/>
      <c r="D35" s="396"/>
      <c r="E35" s="395"/>
      <c r="F35" s="147"/>
      <c r="G35" s="147"/>
    </row>
    <row r="36" spans="1:7" ht="14.25">
      <c r="A36" s="147"/>
      <c r="B36" s="438"/>
      <c r="C36" s="438"/>
      <c r="D36" s="396"/>
      <c r="E36" s="395"/>
      <c r="F36" s="147"/>
      <c r="G36" s="147"/>
    </row>
    <row r="37" spans="1:7" ht="15" thickBot="1">
      <c r="A37" s="147"/>
      <c r="B37" s="439"/>
      <c r="C37" s="439"/>
      <c r="D37" s="398"/>
      <c r="E37" s="399"/>
      <c r="F37" s="147"/>
      <c r="G37" s="147"/>
    </row>
    <row r="38" spans="1:7" ht="14.25">
      <c r="A38" s="147"/>
      <c r="B38" s="131"/>
      <c r="C38" s="132"/>
      <c r="D38" s="400"/>
      <c r="E38" s="401"/>
      <c r="F38" s="147"/>
      <c r="G38" s="147"/>
    </row>
    <row r="39" spans="1:7" ht="14.25" customHeight="1">
      <c r="A39" s="147"/>
      <c r="B39" s="437">
        <f>B30+1</f>
        <v>41948</v>
      </c>
      <c r="C39" s="466" t="str">
        <f>CHOOSE(WEEKDAY(B39,2),"星期一","星期二","星期三","星期四","星期五","星期六","星期日")</f>
        <v>星期三</v>
      </c>
      <c r="D39" s="392"/>
      <c r="E39" s="393"/>
      <c r="F39" s="147"/>
      <c r="G39" s="147"/>
    </row>
    <row r="40" spans="1:7" ht="14.25" customHeight="1">
      <c r="A40" s="147"/>
      <c r="B40" s="437"/>
      <c r="C40" s="467"/>
      <c r="D40" s="394"/>
      <c r="E40" s="395"/>
      <c r="F40" s="147"/>
      <c r="G40" s="147"/>
    </row>
    <row r="41" spans="1:7" ht="14.25">
      <c r="A41" s="147"/>
      <c r="B41" s="438"/>
      <c r="C41" s="438"/>
      <c r="D41" s="396"/>
      <c r="E41" s="397"/>
      <c r="F41" s="147"/>
      <c r="G41" s="147"/>
    </row>
    <row r="42" spans="1:7" ht="14.25">
      <c r="A42" s="147"/>
      <c r="B42" s="438"/>
      <c r="C42" s="438"/>
      <c r="D42" s="396"/>
      <c r="E42" s="395"/>
      <c r="F42" s="147"/>
      <c r="G42" s="147"/>
    </row>
    <row r="43" spans="1:7" ht="14.25">
      <c r="A43" s="147"/>
      <c r="B43" s="438"/>
      <c r="C43" s="438"/>
      <c r="D43" s="396"/>
      <c r="E43" s="395"/>
      <c r="F43" s="147"/>
      <c r="G43" s="147"/>
    </row>
    <row r="44" spans="1:7" ht="14.25">
      <c r="A44" s="147"/>
      <c r="B44" s="438"/>
      <c r="C44" s="438"/>
      <c r="D44" s="396"/>
      <c r="E44" s="395"/>
      <c r="F44" s="147"/>
      <c r="G44" s="147"/>
    </row>
    <row r="45" spans="1:7" ht="14.25">
      <c r="A45" s="147"/>
      <c r="B45" s="438"/>
      <c r="C45" s="438"/>
      <c r="D45" s="396"/>
      <c r="E45" s="395"/>
      <c r="F45" s="147"/>
      <c r="G45" s="147"/>
    </row>
    <row r="46" spans="1:7" ht="15" thickBot="1">
      <c r="A46" s="147"/>
      <c r="B46" s="439"/>
      <c r="C46" s="439"/>
      <c r="D46" s="398"/>
      <c r="E46" s="399"/>
      <c r="F46" s="147"/>
      <c r="G46" s="147"/>
    </row>
    <row r="47" spans="1:7" ht="14.25">
      <c r="A47" s="147"/>
      <c r="B47" s="142"/>
      <c r="C47" s="143"/>
      <c r="D47" s="400"/>
      <c r="E47" s="401"/>
      <c r="F47" s="147"/>
      <c r="G47" s="147"/>
    </row>
    <row r="48" spans="1:7" ht="14.25" customHeight="1">
      <c r="A48" s="147"/>
      <c r="B48" s="437">
        <f>B39+1</f>
        <v>41949</v>
      </c>
      <c r="C48" s="468" t="str">
        <f>CHOOSE(WEEKDAY(B48,2),"星期一","星期二","星期三","星期四","星期五","星期六","星期日")</f>
        <v>星期四</v>
      </c>
      <c r="D48" s="392"/>
      <c r="E48" s="393"/>
      <c r="F48" s="147"/>
      <c r="G48" s="147"/>
    </row>
    <row r="49" spans="1:7" ht="14.25" customHeight="1">
      <c r="A49" s="147"/>
      <c r="B49" s="437"/>
      <c r="C49" s="469"/>
      <c r="D49" s="394"/>
      <c r="E49" s="395"/>
      <c r="F49" s="147"/>
      <c r="G49" s="147"/>
    </row>
    <row r="50" spans="1:7" ht="14.25">
      <c r="A50" s="147"/>
      <c r="B50" s="438"/>
      <c r="C50" s="438"/>
      <c r="D50" s="396"/>
      <c r="E50" s="397"/>
      <c r="F50" s="147"/>
      <c r="G50" s="147"/>
    </row>
    <row r="51" spans="1:7" ht="14.25">
      <c r="A51" s="147"/>
      <c r="B51" s="438"/>
      <c r="C51" s="438"/>
      <c r="D51" s="396"/>
      <c r="E51" s="395"/>
      <c r="F51" s="147"/>
      <c r="G51" s="147"/>
    </row>
    <row r="52" spans="1:7" ht="14.25">
      <c r="A52" s="147"/>
      <c r="B52" s="438"/>
      <c r="C52" s="438"/>
      <c r="D52" s="396"/>
      <c r="E52" s="395"/>
      <c r="F52" s="147"/>
      <c r="G52" s="147"/>
    </row>
    <row r="53" spans="1:7" ht="14.25">
      <c r="A53" s="147"/>
      <c r="B53" s="438"/>
      <c r="C53" s="438"/>
      <c r="D53" s="396"/>
      <c r="E53" s="395"/>
      <c r="F53" s="147"/>
      <c r="G53" s="147"/>
    </row>
    <row r="54" spans="1:7" ht="14.25">
      <c r="A54" s="147"/>
      <c r="B54" s="438"/>
      <c r="C54" s="438"/>
      <c r="D54" s="396"/>
      <c r="E54" s="395"/>
      <c r="F54" s="147"/>
      <c r="G54" s="147"/>
    </row>
    <row r="55" spans="1:7" ht="15" thickBot="1">
      <c r="A55" s="147"/>
      <c r="B55" s="439"/>
      <c r="C55" s="439"/>
      <c r="D55" s="398"/>
      <c r="E55" s="399"/>
      <c r="F55" s="147"/>
      <c r="G55" s="147"/>
    </row>
    <row r="56" spans="1:7" ht="14.25">
      <c r="A56" s="147"/>
      <c r="B56" s="131"/>
      <c r="C56" s="132"/>
      <c r="D56" s="400"/>
      <c r="E56" s="401"/>
      <c r="F56" s="147"/>
      <c r="G56" s="147"/>
    </row>
    <row r="57" spans="1:7" ht="14.25" customHeight="1">
      <c r="A57" s="147"/>
      <c r="B57" s="437">
        <f>B48+1</f>
        <v>41950</v>
      </c>
      <c r="C57" s="466" t="str">
        <f>CHOOSE(WEEKDAY(B57,2),"星期一","星期二","星期三","星期四","星期五","星期六","星期日")</f>
        <v>星期五</v>
      </c>
      <c r="D57" s="392"/>
      <c r="E57" s="393"/>
      <c r="F57" s="147"/>
      <c r="G57" s="147"/>
    </row>
    <row r="58" spans="1:7" ht="14.25" customHeight="1">
      <c r="A58" s="147"/>
      <c r="B58" s="437"/>
      <c r="C58" s="467"/>
      <c r="D58" s="394"/>
      <c r="E58" s="395"/>
      <c r="F58" s="147"/>
      <c r="G58" s="147"/>
    </row>
    <row r="59" spans="1:7" ht="14.25">
      <c r="A59" s="147"/>
      <c r="B59" s="438"/>
      <c r="C59" s="438"/>
      <c r="D59" s="396"/>
      <c r="E59" s="397"/>
      <c r="F59" s="147"/>
      <c r="G59" s="147"/>
    </row>
    <row r="60" spans="1:7" ht="14.25">
      <c r="A60" s="147"/>
      <c r="B60" s="438"/>
      <c r="C60" s="438"/>
      <c r="D60" s="396"/>
      <c r="E60" s="395"/>
      <c r="F60" s="147"/>
      <c r="G60" s="147"/>
    </row>
    <row r="61" spans="1:7" ht="14.25">
      <c r="A61" s="147"/>
      <c r="B61" s="438"/>
      <c r="C61" s="438"/>
      <c r="D61" s="396"/>
      <c r="E61" s="395"/>
      <c r="F61" s="147"/>
      <c r="G61" s="147"/>
    </row>
    <row r="62" spans="1:7" ht="14.25">
      <c r="A62" s="147"/>
      <c r="B62" s="438"/>
      <c r="C62" s="438"/>
      <c r="D62" s="396"/>
      <c r="E62" s="395"/>
      <c r="F62" s="147"/>
      <c r="G62" s="147"/>
    </row>
    <row r="63" spans="1:7" ht="14.25">
      <c r="A63" s="147"/>
      <c r="B63" s="438"/>
      <c r="C63" s="438"/>
      <c r="D63" s="396"/>
      <c r="E63" s="395"/>
      <c r="F63" s="147"/>
      <c r="G63" s="147"/>
    </row>
    <row r="64" spans="1:7" ht="15" thickBot="1">
      <c r="A64" s="147"/>
      <c r="B64" s="439"/>
      <c r="C64" s="439"/>
      <c r="D64" s="398"/>
      <c r="E64" s="399"/>
      <c r="F64" s="147"/>
      <c r="G64" s="147"/>
    </row>
    <row r="65" spans="1:7" ht="14.25">
      <c r="A65" s="147"/>
      <c r="B65" s="131"/>
      <c r="C65" s="132"/>
      <c r="D65" s="400"/>
      <c r="E65" s="401"/>
      <c r="F65" s="147"/>
      <c r="G65" s="147"/>
    </row>
    <row r="66" spans="1:7" ht="14.25" customHeight="1">
      <c r="A66" s="147"/>
      <c r="B66" s="437">
        <f>B57+1</f>
        <v>41951</v>
      </c>
      <c r="C66" s="468" t="str">
        <f>CHOOSE(WEEKDAY(B66,2),"星期一","星期二","星期三","星期四","星期五","星期六","星期日")</f>
        <v>星期六</v>
      </c>
      <c r="D66" s="392"/>
      <c r="E66" s="393"/>
      <c r="F66" s="147"/>
      <c r="G66" s="147"/>
    </row>
    <row r="67" spans="1:7" ht="14.25" customHeight="1">
      <c r="A67" s="147"/>
      <c r="B67" s="437"/>
      <c r="C67" s="469"/>
      <c r="D67" s="394"/>
      <c r="E67" s="395"/>
      <c r="F67" s="147"/>
      <c r="G67" s="147"/>
    </row>
    <row r="68" spans="1:7" ht="14.25">
      <c r="A68" s="147"/>
      <c r="B68" s="438"/>
      <c r="C68" s="438"/>
      <c r="D68" s="396"/>
      <c r="E68" s="397"/>
      <c r="F68" s="147"/>
      <c r="G68" s="147"/>
    </row>
    <row r="69" spans="1:7" ht="14.25">
      <c r="A69" s="147"/>
      <c r="B69" s="438"/>
      <c r="C69" s="438"/>
      <c r="D69" s="396"/>
      <c r="E69" s="395"/>
      <c r="F69" s="147"/>
      <c r="G69" s="147"/>
    </row>
    <row r="70" spans="1:7" ht="14.25">
      <c r="A70" s="147"/>
      <c r="B70" s="438"/>
      <c r="C70" s="438"/>
      <c r="D70" s="396"/>
      <c r="E70" s="395"/>
      <c r="F70" s="147"/>
      <c r="G70" s="147"/>
    </row>
    <row r="71" spans="1:7" ht="14.25">
      <c r="A71" s="147"/>
      <c r="B71" s="438"/>
      <c r="C71" s="438"/>
      <c r="D71" s="396"/>
      <c r="E71" s="395"/>
      <c r="F71" s="147"/>
      <c r="G71" s="147"/>
    </row>
    <row r="72" spans="1:7" ht="14.25">
      <c r="A72" s="147"/>
      <c r="B72" s="438"/>
      <c r="C72" s="438"/>
      <c r="D72" s="396"/>
      <c r="E72" s="395"/>
      <c r="F72" s="147"/>
      <c r="G72" s="147"/>
    </row>
    <row r="73" spans="1:7" ht="15" thickBot="1">
      <c r="A73" s="147"/>
      <c r="B73" s="439"/>
      <c r="C73" s="439"/>
      <c r="D73" s="398"/>
      <c r="E73" s="399"/>
      <c r="F73" s="147"/>
      <c r="G73" s="147"/>
    </row>
    <row r="74" spans="1:7" ht="14.25">
      <c r="A74" s="147"/>
      <c r="B74" s="131"/>
      <c r="C74" s="132"/>
      <c r="D74" s="400"/>
      <c r="E74" s="401"/>
      <c r="F74" s="147"/>
      <c r="G74" s="147"/>
    </row>
    <row r="75" spans="1:7" ht="14.25" customHeight="1">
      <c r="A75" s="147"/>
      <c r="B75" s="437">
        <f>B66+1</f>
        <v>41952</v>
      </c>
      <c r="C75" s="466" t="str">
        <f>CHOOSE(WEEKDAY(B75,2),"星期一","星期二","星期三","星期四","星期五","星期六","星期日")</f>
        <v>星期日</v>
      </c>
      <c r="D75" s="392"/>
      <c r="E75" s="393"/>
      <c r="F75" s="147"/>
      <c r="G75" s="147"/>
    </row>
    <row r="76" spans="1:7" ht="14.25" customHeight="1">
      <c r="A76" s="147"/>
      <c r="B76" s="437"/>
      <c r="C76" s="467"/>
      <c r="D76" s="394"/>
      <c r="E76" s="395"/>
      <c r="F76" s="147"/>
      <c r="G76" s="147"/>
    </row>
    <row r="77" spans="1:7" ht="14.25">
      <c r="A77" s="147"/>
      <c r="B77" s="438"/>
      <c r="C77" s="438"/>
      <c r="D77" s="396"/>
      <c r="E77" s="397"/>
      <c r="F77" s="147"/>
      <c r="G77" s="147"/>
    </row>
    <row r="78" spans="1:7" ht="14.25">
      <c r="A78" s="147"/>
      <c r="B78" s="438"/>
      <c r="C78" s="438"/>
      <c r="D78" s="396"/>
      <c r="E78" s="395"/>
      <c r="F78" s="147"/>
      <c r="G78" s="147"/>
    </row>
    <row r="79" spans="1:7" ht="14.25">
      <c r="A79" s="147"/>
      <c r="B79" s="438"/>
      <c r="C79" s="438"/>
      <c r="D79" s="396"/>
      <c r="E79" s="395"/>
      <c r="F79" s="147"/>
      <c r="G79" s="147"/>
    </row>
    <row r="80" spans="1:7" ht="14.25">
      <c r="A80" s="147"/>
      <c r="B80" s="438"/>
      <c r="C80" s="438"/>
      <c r="D80" s="396"/>
      <c r="E80" s="395"/>
      <c r="F80" s="147"/>
      <c r="G80" s="147"/>
    </row>
    <row r="81" spans="1:7" ht="14.25">
      <c r="A81" s="147"/>
      <c r="B81" s="438"/>
      <c r="C81" s="438"/>
      <c r="D81" s="396"/>
      <c r="E81" s="395"/>
      <c r="F81" s="147"/>
      <c r="G81" s="147"/>
    </row>
    <row r="82" spans="1:7" ht="15" thickBot="1">
      <c r="A82" s="147"/>
      <c r="B82" s="439"/>
      <c r="C82" s="439"/>
      <c r="D82" s="398"/>
      <c r="E82" s="399"/>
      <c r="F82" s="147"/>
      <c r="G82" s="147"/>
    </row>
    <row r="83" spans="1:7" ht="14.25">
      <c r="A83" s="147"/>
      <c r="B83" s="131"/>
      <c r="C83" s="132"/>
      <c r="D83" s="400"/>
      <c r="E83" s="401"/>
      <c r="F83" s="147"/>
      <c r="G83" s="147"/>
    </row>
    <row r="84" spans="1:7" ht="14.25" customHeight="1">
      <c r="A84" s="147"/>
      <c r="B84" s="437">
        <f>B75+1</f>
        <v>41953</v>
      </c>
      <c r="C84" s="468" t="str">
        <f>CHOOSE(WEEKDAY(B84,2),"星期一","星期二","星期三","星期四","星期五","星期六","星期日")</f>
        <v>星期一</v>
      </c>
      <c r="D84" s="402"/>
      <c r="E84" s="393"/>
      <c r="F84" s="147"/>
      <c r="G84" s="147"/>
    </row>
    <row r="85" spans="1:7" ht="14.25" customHeight="1">
      <c r="A85" s="147"/>
      <c r="B85" s="437"/>
      <c r="C85" s="469"/>
      <c r="D85" s="403"/>
      <c r="E85" s="395"/>
      <c r="F85" s="147"/>
      <c r="G85" s="147"/>
    </row>
    <row r="86" spans="1:7" ht="14.25">
      <c r="A86" s="147"/>
      <c r="B86" s="438"/>
      <c r="C86" s="438"/>
      <c r="D86" s="396"/>
      <c r="E86" s="397"/>
      <c r="F86" s="147"/>
      <c r="G86" s="147"/>
    </row>
    <row r="87" spans="1:7" ht="14.25">
      <c r="A87" s="147"/>
      <c r="B87" s="438"/>
      <c r="C87" s="438"/>
      <c r="D87" s="396"/>
      <c r="E87" s="395"/>
      <c r="F87" s="147"/>
      <c r="G87" s="147"/>
    </row>
    <row r="88" spans="1:7" ht="14.25">
      <c r="A88" s="147"/>
      <c r="B88" s="438"/>
      <c r="C88" s="438"/>
      <c r="D88" s="396"/>
      <c r="E88" s="395"/>
      <c r="F88" s="147"/>
      <c r="G88" s="147"/>
    </row>
    <row r="89" spans="1:7" ht="14.25">
      <c r="A89" s="147"/>
      <c r="B89" s="438"/>
      <c r="C89" s="438"/>
      <c r="D89" s="396"/>
      <c r="E89" s="395"/>
      <c r="F89" s="147"/>
      <c r="G89" s="147"/>
    </row>
    <row r="90" spans="1:7" ht="14.25">
      <c r="A90" s="147"/>
      <c r="B90" s="438"/>
      <c r="C90" s="438"/>
      <c r="D90" s="396"/>
      <c r="E90" s="395"/>
      <c r="F90" s="147"/>
      <c r="G90" s="147"/>
    </row>
    <row r="91" spans="1:7" ht="15" thickBot="1">
      <c r="A91" s="147"/>
      <c r="B91" s="439"/>
      <c r="C91" s="439"/>
      <c r="D91" s="398"/>
      <c r="E91" s="399"/>
      <c r="F91" s="147"/>
      <c r="G91" s="147"/>
    </row>
    <row r="92" spans="1:7" ht="14.25">
      <c r="A92" s="147"/>
      <c r="B92" s="131"/>
      <c r="C92" s="132"/>
      <c r="D92" s="400"/>
      <c r="E92" s="401"/>
      <c r="F92" s="147"/>
      <c r="G92" s="147"/>
    </row>
    <row r="93" spans="1:7" ht="14.25" customHeight="1">
      <c r="A93" s="147"/>
      <c r="B93" s="437">
        <f>B84+1</f>
        <v>41954</v>
      </c>
      <c r="C93" s="466" t="str">
        <f>CHOOSE(WEEKDAY(B93,2),"星期一","星期二","星期三","星期四","星期五","星期六","星期日")</f>
        <v>星期二</v>
      </c>
      <c r="D93" s="392"/>
      <c r="E93" s="393"/>
      <c r="F93" s="147"/>
      <c r="G93" s="147"/>
    </row>
    <row r="94" spans="1:7" ht="14.25" customHeight="1">
      <c r="A94" s="147"/>
      <c r="B94" s="437"/>
      <c r="C94" s="467"/>
      <c r="D94" s="394"/>
      <c r="E94" s="395"/>
      <c r="F94" s="147"/>
      <c r="G94" s="147"/>
    </row>
    <row r="95" spans="1:7" ht="14.25">
      <c r="A95" s="147"/>
      <c r="B95" s="438"/>
      <c r="C95" s="438"/>
      <c r="D95" s="396"/>
      <c r="E95" s="397"/>
      <c r="F95" s="147"/>
      <c r="G95" s="147"/>
    </row>
    <row r="96" spans="1:7" ht="14.25">
      <c r="A96" s="147"/>
      <c r="B96" s="438"/>
      <c r="C96" s="438"/>
      <c r="D96" s="396"/>
      <c r="E96" s="395"/>
      <c r="F96" s="147"/>
      <c r="G96" s="147"/>
    </row>
    <row r="97" spans="1:7" ht="14.25">
      <c r="A97" s="147"/>
      <c r="B97" s="438"/>
      <c r="C97" s="438"/>
      <c r="D97" s="396"/>
      <c r="E97" s="395"/>
      <c r="F97" s="147"/>
      <c r="G97" s="147"/>
    </row>
    <row r="98" spans="1:7" ht="14.25">
      <c r="A98" s="147"/>
      <c r="B98" s="438"/>
      <c r="C98" s="438"/>
      <c r="D98" s="396"/>
      <c r="E98" s="395"/>
      <c r="F98" s="147"/>
      <c r="G98" s="147"/>
    </row>
    <row r="99" spans="1:7" ht="14.25">
      <c r="A99" s="147"/>
      <c r="B99" s="438"/>
      <c r="C99" s="438"/>
      <c r="D99" s="396"/>
      <c r="E99" s="395"/>
      <c r="F99" s="147"/>
      <c r="G99" s="147"/>
    </row>
    <row r="100" spans="1:7" ht="15" thickBot="1">
      <c r="A100" s="147"/>
      <c r="B100" s="439"/>
      <c r="C100" s="439"/>
      <c r="D100" s="398"/>
      <c r="E100" s="399"/>
      <c r="F100" s="147"/>
      <c r="G100" s="147"/>
    </row>
    <row r="101" spans="1:7" ht="14.25">
      <c r="A101" s="147"/>
      <c r="B101" s="131"/>
      <c r="C101" s="132"/>
      <c r="D101" s="400"/>
      <c r="E101" s="401"/>
      <c r="F101" s="147"/>
      <c r="G101" s="147"/>
    </row>
    <row r="102" spans="1:7" ht="14.25" customHeight="1">
      <c r="A102" s="147"/>
      <c r="B102" s="437">
        <f>B93+1</f>
        <v>41955</v>
      </c>
      <c r="C102" s="468" t="str">
        <f>CHOOSE(WEEKDAY(B102,2),"星期一","星期二","星期三","星期四","星期五","星期六","星期日")</f>
        <v>星期三</v>
      </c>
      <c r="D102" s="392"/>
      <c r="E102" s="393"/>
      <c r="F102" s="147"/>
      <c r="G102" s="147"/>
    </row>
    <row r="103" spans="1:7" ht="14.25" customHeight="1">
      <c r="A103" s="147"/>
      <c r="B103" s="437"/>
      <c r="C103" s="469"/>
      <c r="D103" s="394"/>
      <c r="E103" s="395"/>
      <c r="F103" s="147"/>
      <c r="G103" s="147"/>
    </row>
    <row r="104" spans="1:7" ht="14.25">
      <c r="A104" s="147"/>
      <c r="B104" s="438"/>
      <c r="C104" s="438"/>
      <c r="D104" s="396"/>
      <c r="E104" s="397"/>
      <c r="F104" s="147"/>
      <c r="G104" s="147"/>
    </row>
    <row r="105" spans="1:7" ht="14.25">
      <c r="A105" s="147"/>
      <c r="B105" s="438"/>
      <c r="C105" s="438"/>
      <c r="D105" s="396"/>
      <c r="E105" s="395"/>
      <c r="F105" s="147"/>
      <c r="G105" s="147"/>
    </row>
    <row r="106" spans="1:7" ht="14.25">
      <c r="A106" s="147"/>
      <c r="B106" s="438"/>
      <c r="C106" s="438"/>
      <c r="D106" s="396"/>
      <c r="E106" s="395"/>
      <c r="F106" s="147"/>
      <c r="G106" s="147"/>
    </row>
    <row r="107" spans="1:7" ht="14.25">
      <c r="A107" s="147"/>
      <c r="B107" s="438"/>
      <c r="C107" s="438"/>
      <c r="D107" s="396"/>
      <c r="E107" s="395"/>
      <c r="F107" s="147"/>
      <c r="G107" s="147"/>
    </row>
    <row r="108" spans="1:7" ht="14.25">
      <c r="A108" s="147"/>
      <c r="B108" s="438"/>
      <c r="C108" s="438"/>
      <c r="D108" s="396"/>
      <c r="E108" s="395"/>
      <c r="F108" s="147"/>
      <c r="G108" s="147"/>
    </row>
    <row r="109" spans="1:7" ht="15" thickBot="1">
      <c r="A109" s="147"/>
      <c r="B109" s="439"/>
      <c r="C109" s="439"/>
      <c r="D109" s="398"/>
      <c r="E109" s="399"/>
      <c r="F109" s="147"/>
      <c r="G109" s="147"/>
    </row>
    <row r="110" spans="1:7" ht="14.25">
      <c r="A110" s="147"/>
      <c r="B110" s="131"/>
      <c r="C110" s="132"/>
      <c r="D110" s="400"/>
      <c r="E110" s="401"/>
      <c r="F110" s="147"/>
      <c r="G110" s="147"/>
    </row>
    <row r="111" spans="1:7" ht="14.25" customHeight="1">
      <c r="A111" s="147"/>
      <c r="B111" s="437">
        <f>B102+1</f>
        <v>41956</v>
      </c>
      <c r="C111" s="466" t="str">
        <f>CHOOSE(WEEKDAY(B111,2),"星期一","星期二","星期三","星期四","星期五","星期六","星期日")</f>
        <v>星期四</v>
      </c>
      <c r="D111" s="392"/>
      <c r="E111" s="393"/>
      <c r="F111" s="147"/>
      <c r="G111" s="147"/>
    </row>
    <row r="112" spans="1:7" ht="14.25" customHeight="1">
      <c r="A112" s="147"/>
      <c r="B112" s="437"/>
      <c r="C112" s="467"/>
      <c r="D112" s="394"/>
      <c r="E112" s="395"/>
      <c r="F112" s="147"/>
      <c r="G112" s="147"/>
    </row>
    <row r="113" spans="1:7" ht="14.25">
      <c r="A113" s="147"/>
      <c r="B113" s="438"/>
      <c r="C113" s="438"/>
      <c r="D113" s="396"/>
      <c r="E113" s="397"/>
      <c r="F113" s="147"/>
      <c r="G113" s="147"/>
    </row>
    <row r="114" spans="1:7" ht="14.25">
      <c r="A114" s="147"/>
      <c r="B114" s="438"/>
      <c r="C114" s="438"/>
      <c r="D114" s="396"/>
      <c r="E114" s="395"/>
      <c r="F114" s="147"/>
      <c r="G114" s="147"/>
    </row>
    <row r="115" spans="1:7" ht="14.25">
      <c r="A115" s="147"/>
      <c r="B115" s="438"/>
      <c r="C115" s="438"/>
      <c r="D115" s="396"/>
      <c r="E115" s="395"/>
      <c r="F115" s="147"/>
      <c r="G115" s="147"/>
    </row>
    <row r="116" spans="1:7" ht="14.25">
      <c r="A116" s="147"/>
      <c r="B116" s="438"/>
      <c r="C116" s="438"/>
      <c r="D116" s="396"/>
      <c r="E116" s="395"/>
      <c r="F116" s="147"/>
      <c r="G116" s="147"/>
    </row>
    <row r="117" spans="1:7" ht="14.25">
      <c r="A117" s="147"/>
      <c r="B117" s="438"/>
      <c r="C117" s="438"/>
      <c r="D117" s="396"/>
      <c r="E117" s="395"/>
      <c r="F117" s="147"/>
      <c r="G117" s="147"/>
    </row>
    <row r="118" spans="1:7" ht="15" thickBot="1">
      <c r="A118" s="147"/>
      <c r="B118" s="439"/>
      <c r="C118" s="439"/>
      <c r="D118" s="398"/>
      <c r="E118" s="399"/>
      <c r="F118" s="147"/>
      <c r="G118" s="147"/>
    </row>
    <row r="119" spans="1:7" ht="14.25">
      <c r="A119" s="147"/>
      <c r="B119" s="131"/>
      <c r="C119" s="132"/>
      <c r="D119" s="400"/>
      <c r="E119" s="401"/>
      <c r="F119" s="147"/>
      <c r="G119" s="147"/>
    </row>
    <row r="120" spans="1:7" ht="14.25" customHeight="1">
      <c r="A120" s="147"/>
      <c r="B120" s="437">
        <f>B111+1</f>
        <v>41957</v>
      </c>
      <c r="C120" s="468" t="str">
        <f>CHOOSE(WEEKDAY(B120,2),"星期一","星期二","星期三","星期四","星期五","星期六","星期日")</f>
        <v>星期五</v>
      </c>
      <c r="D120" s="392"/>
      <c r="E120" s="393"/>
      <c r="F120" s="147"/>
      <c r="G120" s="147"/>
    </row>
    <row r="121" spans="1:7" ht="14.25" customHeight="1">
      <c r="A121" s="147"/>
      <c r="B121" s="437"/>
      <c r="C121" s="469"/>
      <c r="D121" s="394"/>
      <c r="E121" s="395"/>
      <c r="F121" s="147"/>
      <c r="G121" s="147"/>
    </row>
    <row r="122" spans="1:7" ht="14.25">
      <c r="A122" s="147"/>
      <c r="B122" s="438"/>
      <c r="C122" s="438"/>
      <c r="D122" s="396"/>
      <c r="E122" s="397"/>
      <c r="F122" s="147"/>
      <c r="G122" s="147"/>
    </row>
    <row r="123" spans="1:7" ht="14.25">
      <c r="A123" s="147"/>
      <c r="B123" s="438"/>
      <c r="C123" s="438"/>
      <c r="D123" s="396"/>
      <c r="E123" s="395"/>
      <c r="F123" s="147"/>
      <c r="G123" s="147"/>
    </row>
    <row r="124" spans="1:7" ht="14.25">
      <c r="A124" s="147"/>
      <c r="B124" s="438"/>
      <c r="C124" s="438"/>
      <c r="D124" s="396"/>
      <c r="E124" s="395"/>
      <c r="F124" s="147"/>
      <c r="G124" s="147"/>
    </row>
    <row r="125" spans="1:7" ht="14.25">
      <c r="A125" s="147"/>
      <c r="B125" s="438"/>
      <c r="C125" s="438"/>
      <c r="D125" s="396"/>
      <c r="E125" s="395"/>
      <c r="F125" s="147"/>
      <c r="G125" s="147"/>
    </row>
    <row r="126" spans="1:7" ht="14.25">
      <c r="A126" s="147"/>
      <c r="B126" s="438"/>
      <c r="C126" s="438"/>
      <c r="D126" s="396"/>
      <c r="E126" s="395"/>
      <c r="F126" s="147"/>
      <c r="G126" s="147"/>
    </row>
    <row r="127" spans="1:7" ht="15" thickBot="1">
      <c r="A127" s="147"/>
      <c r="B127" s="439"/>
      <c r="C127" s="439"/>
      <c r="D127" s="398"/>
      <c r="E127" s="399"/>
      <c r="F127" s="147"/>
      <c r="G127" s="147"/>
    </row>
    <row r="128" spans="1:7" ht="14.25">
      <c r="A128" s="147"/>
      <c r="B128" s="131"/>
      <c r="C128" s="132"/>
      <c r="D128" s="400"/>
      <c r="E128" s="401"/>
      <c r="F128" s="147"/>
      <c r="G128" s="147"/>
    </row>
    <row r="129" spans="1:7" ht="14.25" customHeight="1">
      <c r="A129" s="147"/>
      <c r="B129" s="437">
        <f>B120+1</f>
        <v>41958</v>
      </c>
      <c r="C129" s="466" t="str">
        <f>CHOOSE(WEEKDAY(B129,2),"星期一","星期二","星期三","星期四","星期五","星期六","星期日")</f>
        <v>星期六</v>
      </c>
      <c r="D129" s="392"/>
      <c r="E129" s="393"/>
      <c r="F129" s="147"/>
      <c r="G129" s="147"/>
    </row>
    <row r="130" spans="1:7" ht="14.25" customHeight="1">
      <c r="A130" s="147"/>
      <c r="B130" s="437"/>
      <c r="C130" s="467"/>
      <c r="D130" s="394"/>
      <c r="E130" s="395"/>
      <c r="F130" s="147"/>
      <c r="G130" s="147"/>
    </row>
    <row r="131" spans="1:7" ht="14.25">
      <c r="A131" s="147"/>
      <c r="B131" s="438"/>
      <c r="C131" s="438"/>
      <c r="D131" s="396"/>
      <c r="E131" s="397"/>
      <c r="F131" s="147"/>
      <c r="G131" s="147"/>
    </row>
    <row r="132" spans="1:7" ht="14.25">
      <c r="A132" s="147"/>
      <c r="B132" s="438"/>
      <c r="C132" s="438"/>
      <c r="D132" s="396"/>
      <c r="E132" s="395"/>
      <c r="F132" s="147"/>
      <c r="G132" s="147"/>
    </row>
    <row r="133" spans="1:7" ht="14.25">
      <c r="A133" s="147"/>
      <c r="B133" s="438"/>
      <c r="C133" s="438"/>
      <c r="D133" s="396"/>
      <c r="E133" s="395"/>
      <c r="F133" s="147"/>
      <c r="G133" s="147"/>
    </row>
    <row r="134" spans="1:7" ht="14.25">
      <c r="A134" s="147"/>
      <c r="B134" s="438"/>
      <c r="C134" s="438"/>
      <c r="D134" s="396"/>
      <c r="E134" s="395"/>
      <c r="F134" s="147"/>
      <c r="G134" s="147"/>
    </row>
    <row r="135" spans="1:7" ht="14.25">
      <c r="A135" s="147"/>
      <c r="B135" s="438"/>
      <c r="C135" s="438"/>
      <c r="D135" s="396"/>
      <c r="E135" s="395"/>
      <c r="F135" s="147"/>
      <c r="G135" s="147"/>
    </row>
    <row r="136" spans="1:7" ht="15" thickBot="1">
      <c r="A136" s="147"/>
      <c r="B136" s="439"/>
      <c r="C136" s="439"/>
      <c r="D136" s="398"/>
      <c r="E136" s="399"/>
      <c r="F136" s="147"/>
      <c r="G136" s="147"/>
    </row>
    <row r="137" spans="1:7" ht="14.25">
      <c r="A137" s="147"/>
      <c r="B137" s="131"/>
      <c r="C137" s="132"/>
      <c r="D137" s="400"/>
      <c r="E137" s="401"/>
      <c r="F137" s="147"/>
      <c r="G137" s="147"/>
    </row>
    <row r="138" spans="1:7" ht="14.25" customHeight="1">
      <c r="A138" s="147"/>
      <c r="B138" s="437">
        <f>B129+1</f>
        <v>41959</v>
      </c>
      <c r="C138" s="468" t="str">
        <f>CHOOSE(WEEKDAY(B138,2),"星期一","星期二","星期三","星期四","星期五","星期六","星期日")</f>
        <v>星期日</v>
      </c>
      <c r="D138" s="392"/>
      <c r="E138" s="393"/>
      <c r="F138" s="147"/>
      <c r="G138" s="147"/>
    </row>
    <row r="139" spans="1:7" ht="14.25" customHeight="1">
      <c r="A139" s="147"/>
      <c r="B139" s="437"/>
      <c r="C139" s="469"/>
      <c r="D139" s="394"/>
      <c r="E139" s="395"/>
      <c r="F139" s="147"/>
      <c r="G139" s="147"/>
    </row>
    <row r="140" spans="1:7" ht="14.25">
      <c r="A140" s="147"/>
      <c r="B140" s="438"/>
      <c r="C140" s="438"/>
      <c r="D140" s="396"/>
      <c r="E140" s="397"/>
      <c r="F140" s="147"/>
      <c r="G140" s="147"/>
    </row>
    <row r="141" spans="1:7" ht="14.25">
      <c r="A141" s="147"/>
      <c r="B141" s="438"/>
      <c r="C141" s="438"/>
      <c r="D141" s="396"/>
      <c r="E141" s="395"/>
      <c r="F141" s="147"/>
      <c r="G141" s="147"/>
    </row>
    <row r="142" spans="1:7" ht="14.25">
      <c r="A142" s="147"/>
      <c r="B142" s="438"/>
      <c r="C142" s="438"/>
      <c r="D142" s="396"/>
      <c r="E142" s="395"/>
      <c r="F142" s="147"/>
      <c r="G142" s="147"/>
    </row>
    <row r="143" spans="1:7" ht="14.25">
      <c r="A143" s="147"/>
      <c r="B143" s="438"/>
      <c r="C143" s="438"/>
      <c r="D143" s="396"/>
      <c r="E143" s="395"/>
      <c r="F143" s="147"/>
      <c r="G143" s="147"/>
    </row>
    <row r="144" spans="1:7" ht="14.25">
      <c r="A144" s="147"/>
      <c r="B144" s="438"/>
      <c r="C144" s="438"/>
      <c r="D144" s="396"/>
      <c r="E144" s="395"/>
      <c r="F144" s="147"/>
      <c r="G144" s="147"/>
    </row>
    <row r="145" spans="1:7" ht="15" thickBot="1">
      <c r="A145" s="147"/>
      <c r="B145" s="439"/>
      <c r="C145" s="439"/>
      <c r="D145" s="398"/>
      <c r="E145" s="399"/>
      <c r="F145" s="147"/>
      <c r="G145" s="147"/>
    </row>
    <row r="146" spans="1:7" ht="14.25">
      <c r="A146" s="147"/>
      <c r="B146" s="131"/>
      <c r="C146" s="132"/>
      <c r="D146" s="400"/>
      <c r="E146" s="401"/>
      <c r="F146" s="147"/>
      <c r="G146" s="147"/>
    </row>
    <row r="147" spans="1:7" ht="14.25" customHeight="1">
      <c r="A147" s="147"/>
      <c r="B147" s="437">
        <f>B138+1</f>
        <v>41960</v>
      </c>
      <c r="C147" s="466" t="str">
        <f>CHOOSE(WEEKDAY(B147,2),"星期一","星期二","星期三","星期四","星期五","星期六","星期日")</f>
        <v>星期一</v>
      </c>
      <c r="D147" s="392"/>
      <c r="E147" s="393"/>
      <c r="F147" s="147"/>
      <c r="G147" s="147"/>
    </row>
    <row r="148" spans="1:7" ht="14.25" customHeight="1">
      <c r="A148" s="147"/>
      <c r="B148" s="437"/>
      <c r="C148" s="467"/>
      <c r="D148" s="394"/>
      <c r="E148" s="395"/>
      <c r="F148" s="147"/>
      <c r="G148" s="147"/>
    </row>
    <row r="149" spans="1:7" ht="14.25">
      <c r="A149" s="147"/>
      <c r="B149" s="438"/>
      <c r="C149" s="438"/>
      <c r="D149" s="396"/>
      <c r="E149" s="397"/>
      <c r="F149" s="147"/>
      <c r="G149" s="147"/>
    </row>
    <row r="150" spans="1:7" ht="14.25">
      <c r="A150" s="147"/>
      <c r="B150" s="438"/>
      <c r="C150" s="438"/>
      <c r="D150" s="396"/>
      <c r="E150" s="395"/>
      <c r="F150" s="147"/>
      <c r="G150" s="147"/>
    </row>
    <row r="151" spans="1:7" ht="14.25">
      <c r="A151" s="147"/>
      <c r="B151" s="438"/>
      <c r="C151" s="438"/>
      <c r="D151" s="396"/>
      <c r="E151" s="395"/>
      <c r="F151" s="147"/>
      <c r="G151" s="147"/>
    </row>
    <row r="152" spans="1:7" ht="14.25">
      <c r="A152" s="147"/>
      <c r="B152" s="438"/>
      <c r="C152" s="438"/>
      <c r="D152" s="396"/>
      <c r="E152" s="395"/>
      <c r="F152" s="147"/>
      <c r="G152" s="147"/>
    </row>
    <row r="153" spans="1:7" ht="14.25">
      <c r="A153" s="147"/>
      <c r="B153" s="438"/>
      <c r="C153" s="438"/>
      <c r="D153" s="396"/>
      <c r="E153" s="395"/>
      <c r="F153" s="147"/>
      <c r="G153" s="147"/>
    </row>
    <row r="154" spans="1:7" ht="15" thickBot="1">
      <c r="A154" s="147"/>
      <c r="B154" s="439"/>
      <c r="C154" s="439"/>
      <c r="D154" s="398"/>
      <c r="E154" s="399"/>
      <c r="F154" s="147"/>
      <c r="G154" s="147"/>
    </row>
    <row r="155" spans="1:7" ht="14.25">
      <c r="A155" s="147"/>
      <c r="B155" s="131"/>
      <c r="C155" s="132"/>
      <c r="D155" s="400"/>
      <c r="E155" s="401"/>
      <c r="F155" s="147"/>
      <c r="G155" s="147"/>
    </row>
    <row r="156" spans="1:7" ht="14.25" customHeight="1">
      <c r="A156" s="147"/>
      <c r="B156" s="437">
        <f>B147+1</f>
        <v>41961</v>
      </c>
      <c r="C156" s="468" t="str">
        <f>CHOOSE(WEEKDAY(B156,2),"星期一","星期二","星期三","星期四","星期五","星期六","星期日")</f>
        <v>星期二</v>
      </c>
      <c r="D156" s="392"/>
      <c r="E156" s="393"/>
      <c r="F156" s="147"/>
      <c r="G156" s="147"/>
    </row>
    <row r="157" spans="1:7" ht="14.25" customHeight="1">
      <c r="A157" s="147"/>
      <c r="B157" s="437"/>
      <c r="C157" s="469"/>
      <c r="D157" s="394"/>
      <c r="E157" s="395"/>
      <c r="F157" s="147"/>
      <c r="G157" s="147"/>
    </row>
    <row r="158" spans="1:7" ht="14.25">
      <c r="A158" s="147"/>
      <c r="B158" s="438"/>
      <c r="C158" s="438"/>
      <c r="D158" s="396"/>
      <c r="E158" s="397"/>
      <c r="F158" s="147"/>
      <c r="G158" s="147"/>
    </row>
    <row r="159" spans="1:7" ht="14.25">
      <c r="A159" s="147"/>
      <c r="B159" s="438"/>
      <c r="C159" s="438"/>
      <c r="D159" s="396"/>
      <c r="E159" s="395"/>
      <c r="F159" s="147"/>
      <c r="G159" s="147"/>
    </row>
    <row r="160" spans="1:7" ht="14.25">
      <c r="A160" s="147"/>
      <c r="B160" s="438"/>
      <c r="C160" s="438"/>
      <c r="D160" s="396"/>
      <c r="E160" s="395"/>
      <c r="F160" s="147"/>
      <c r="G160" s="147"/>
    </row>
    <row r="161" spans="1:7" ht="14.25">
      <c r="A161" s="147"/>
      <c r="B161" s="438"/>
      <c r="C161" s="438"/>
      <c r="D161" s="396"/>
      <c r="E161" s="395"/>
      <c r="F161" s="147"/>
      <c r="G161" s="147"/>
    </row>
    <row r="162" spans="1:7" ht="14.25">
      <c r="A162" s="147"/>
      <c r="B162" s="438"/>
      <c r="C162" s="438"/>
      <c r="D162" s="396"/>
      <c r="E162" s="395"/>
      <c r="F162" s="147"/>
      <c r="G162" s="147"/>
    </row>
    <row r="163" spans="1:7" ht="15" thickBot="1">
      <c r="A163" s="147"/>
      <c r="B163" s="439"/>
      <c r="C163" s="439"/>
      <c r="D163" s="398"/>
      <c r="E163" s="399"/>
      <c r="F163" s="147"/>
      <c r="G163" s="147"/>
    </row>
    <row r="164" spans="1:7" ht="14.25">
      <c r="A164" s="147"/>
      <c r="B164" s="131"/>
      <c r="C164" s="132"/>
      <c r="D164" s="400"/>
      <c r="E164" s="401"/>
      <c r="F164" s="147"/>
      <c r="G164" s="147"/>
    </row>
    <row r="165" spans="1:7" ht="14.25" customHeight="1">
      <c r="A165" s="147"/>
      <c r="B165" s="437">
        <f>B156+1</f>
        <v>41962</v>
      </c>
      <c r="C165" s="466" t="str">
        <f>CHOOSE(WEEKDAY(B165,2),"星期一","星期二","星期三","星期四","星期五","星期六","星期日")</f>
        <v>星期三</v>
      </c>
      <c r="D165" s="392"/>
      <c r="E165" s="393"/>
      <c r="F165" s="147"/>
      <c r="G165" s="147"/>
    </row>
    <row r="166" spans="1:7" ht="14.25" customHeight="1">
      <c r="A166" s="147"/>
      <c r="B166" s="437"/>
      <c r="C166" s="467"/>
      <c r="D166" s="394"/>
      <c r="E166" s="395"/>
      <c r="F166" s="147"/>
      <c r="G166" s="147"/>
    </row>
    <row r="167" spans="1:7" ht="14.25">
      <c r="A167" s="147"/>
      <c r="B167" s="438"/>
      <c r="C167" s="438"/>
      <c r="D167" s="396"/>
      <c r="E167" s="397"/>
      <c r="F167" s="147"/>
      <c r="G167" s="147"/>
    </row>
    <row r="168" spans="1:7" ht="14.25">
      <c r="A168" s="147"/>
      <c r="B168" s="438"/>
      <c r="C168" s="438"/>
      <c r="D168" s="396"/>
      <c r="E168" s="395"/>
      <c r="F168" s="147"/>
      <c r="G168" s="147"/>
    </row>
    <row r="169" spans="1:7" ht="14.25">
      <c r="A169" s="147"/>
      <c r="B169" s="438"/>
      <c r="C169" s="438"/>
      <c r="D169" s="396"/>
      <c r="E169" s="395"/>
      <c r="F169" s="147"/>
      <c r="G169" s="147"/>
    </row>
    <row r="170" spans="1:7" ht="14.25">
      <c r="A170" s="147"/>
      <c r="B170" s="438"/>
      <c r="C170" s="438"/>
      <c r="D170" s="396"/>
      <c r="E170" s="395"/>
      <c r="F170" s="147"/>
      <c r="G170" s="147"/>
    </row>
    <row r="171" spans="1:7" ht="14.25">
      <c r="A171" s="147"/>
      <c r="B171" s="438"/>
      <c r="C171" s="438"/>
      <c r="D171" s="396"/>
      <c r="E171" s="395"/>
      <c r="F171" s="147"/>
      <c r="G171" s="147"/>
    </row>
    <row r="172" spans="1:7" ht="15" thickBot="1">
      <c r="A172" s="147"/>
      <c r="B172" s="439"/>
      <c r="C172" s="439"/>
      <c r="D172" s="398"/>
      <c r="E172" s="399"/>
      <c r="F172" s="147"/>
      <c r="G172" s="147"/>
    </row>
    <row r="173" spans="1:7" ht="14.25">
      <c r="A173" s="147"/>
      <c r="B173" s="131"/>
      <c r="C173" s="132"/>
      <c r="D173" s="400"/>
      <c r="E173" s="401"/>
      <c r="F173" s="147"/>
      <c r="G173" s="147"/>
    </row>
    <row r="174" spans="1:7" ht="14.25" customHeight="1">
      <c r="A174" s="147"/>
      <c r="B174" s="437">
        <f>B165+1</f>
        <v>41963</v>
      </c>
      <c r="C174" s="468" t="str">
        <f>CHOOSE(WEEKDAY(B174,2),"星期一","星期二","星期三","星期四","星期五","星期六","星期日")</f>
        <v>星期四</v>
      </c>
      <c r="D174" s="392"/>
      <c r="E174" s="393"/>
      <c r="F174" s="147"/>
      <c r="G174" s="147"/>
    </row>
    <row r="175" spans="1:7" ht="14.25" customHeight="1">
      <c r="A175" s="147"/>
      <c r="B175" s="437"/>
      <c r="C175" s="469"/>
      <c r="D175" s="394"/>
      <c r="E175" s="395"/>
      <c r="F175" s="147"/>
      <c r="G175" s="147"/>
    </row>
    <row r="176" spans="1:7" ht="14.25">
      <c r="A176" s="147"/>
      <c r="B176" s="438"/>
      <c r="C176" s="438"/>
      <c r="D176" s="396"/>
      <c r="E176" s="397"/>
      <c r="F176" s="147"/>
      <c r="G176" s="147"/>
    </row>
    <row r="177" spans="1:7" ht="14.25">
      <c r="A177" s="147"/>
      <c r="B177" s="438"/>
      <c r="C177" s="438"/>
      <c r="D177" s="396"/>
      <c r="E177" s="395"/>
      <c r="F177" s="147"/>
      <c r="G177" s="147"/>
    </row>
    <row r="178" spans="1:7" ht="14.25">
      <c r="A178" s="147"/>
      <c r="B178" s="438"/>
      <c r="C178" s="438"/>
      <c r="D178" s="396"/>
      <c r="E178" s="395"/>
      <c r="F178" s="147"/>
      <c r="G178" s="147"/>
    </row>
    <row r="179" spans="1:7" ht="14.25">
      <c r="A179" s="147"/>
      <c r="B179" s="438"/>
      <c r="C179" s="438"/>
      <c r="D179" s="396"/>
      <c r="E179" s="395"/>
      <c r="F179" s="147"/>
      <c r="G179" s="147"/>
    </row>
    <row r="180" spans="1:7" ht="14.25">
      <c r="A180" s="147"/>
      <c r="B180" s="438"/>
      <c r="C180" s="438"/>
      <c r="D180" s="396"/>
      <c r="E180" s="395"/>
      <c r="F180" s="147"/>
      <c r="G180" s="147"/>
    </row>
    <row r="181" spans="1:7" ht="15" thickBot="1">
      <c r="A181" s="147"/>
      <c r="B181" s="439"/>
      <c r="C181" s="439"/>
      <c r="D181" s="398"/>
      <c r="E181" s="399"/>
      <c r="F181" s="147"/>
      <c r="G181" s="147"/>
    </row>
    <row r="182" spans="1:7" ht="14.25">
      <c r="A182" s="147"/>
      <c r="B182" s="131"/>
      <c r="C182" s="132"/>
      <c r="D182" s="400"/>
      <c r="E182" s="401"/>
      <c r="F182" s="147"/>
      <c r="G182" s="147"/>
    </row>
    <row r="183" spans="1:7" ht="14.25" customHeight="1">
      <c r="A183" s="147"/>
      <c r="B183" s="437">
        <f>B174+1</f>
        <v>41964</v>
      </c>
      <c r="C183" s="466" t="str">
        <f>CHOOSE(WEEKDAY(B183,2),"星期一","星期二","星期三","星期四","星期五","星期六","星期日")</f>
        <v>星期五</v>
      </c>
      <c r="D183" s="392"/>
      <c r="E183" s="393"/>
      <c r="F183" s="147"/>
      <c r="G183" s="147"/>
    </row>
    <row r="184" spans="1:7" ht="14.25" customHeight="1">
      <c r="A184" s="147"/>
      <c r="B184" s="437"/>
      <c r="C184" s="467"/>
      <c r="D184" s="394"/>
      <c r="E184" s="395"/>
      <c r="F184" s="147"/>
      <c r="G184" s="147"/>
    </row>
    <row r="185" spans="1:7" ht="14.25">
      <c r="A185" s="147"/>
      <c r="B185" s="438"/>
      <c r="C185" s="438"/>
      <c r="D185" s="396"/>
      <c r="E185" s="397"/>
      <c r="F185" s="147"/>
      <c r="G185" s="147"/>
    </row>
    <row r="186" spans="1:7" ht="14.25">
      <c r="A186" s="147"/>
      <c r="B186" s="438"/>
      <c r="C186" s="438"/>
      <c r="D186" s="396"/>
      <c r="E186" s="395"/>
      <c r="F186" s="147"/>
      <c r="G186" s="147"/>
    </row>
    <row r="187" spans="1:7" ht="14.25">
      <c r="A187" s="147"/>
      <c r="B187" s="438"/>
      <c r="C187" s="438"/>
      <c r="D187" s="396"/>
      <c r="E187" s="395"/>
      <c r="F187" s="147"/>
      <c r="G187" s="147"/>
    </row>
    <row r="188" spans="1:7" ht="14.25">
      <c r="A188" s="147"/>
      <c r="B188" s="438"/>
      <c r="C188" s="438"/>
      <c r="D188" s="396"/>
      <c r="E188" s="395"/>
      <c r="F188" s="147"/>
      <c r="G188" s="147"/>
    </row>
    <row r="189" spans="1:7" ht="14.25">
      <c r="A189" s="147"/>
      <c r="B189" s="438"/>
      <c r="C189" s="438"/>
      <c r="D189" s="396"/>
      <c r="E189" s="395"/>
      <c r="F189" s="147"/>
      <c r="G189" s="147"/>
    </row>
    <row r="190" spans="1:7" ht="15" thickBot="1">
      <c r="A190" s="147"/>
      <c r="B190" s="439"/>
      <c r="C190" s="439"/>
      <c r="D190" s="398"/>
      <c r="E190" s="399"/>
      <c r="F190" s="147"/>
      <c r="G190" s="147"/>
    </row>
    <row r="191" spans="1:7" ht="14.25">
      <c r="A191" s="147"/>
      <c r="B191" s="131"/>
      <c r="C191" s="132"/>
      <c r="D191" s="400"/>
      <c r="E191" s="401"/>
      <c r="F191" s="147"/>
      <c r="G191" s="147"/>
    </row>
    <row r="192" spans="1:7" ht="14.25" customHeight="1">
      <c r="A192" s="147"/>
      <c r="B192" s="437">
        <f>B183+1</f>
        <v>41965</v>
      </c>
      <c r="C192" s="468" t="str">
        <f>CHOOSE(WEEKDAY(B192,2),"星期一","星期二","星期三","星期四","星期五","星期六","星期日")</f>
        <v>星期六</v>
      </c>
      <c r="D192" s="392"/>
      <c r="E192" s="393"/>
      <c r="F192" s="147"/>
      <c r="G192" s="147"/>
    </row>
    <row r="193" spans="1:7" ht="14.25" customHeight="1">
      <c r="A193" s="147"/>
      <c r="B193" s="437"/>
      <c r="C193" s="469"/>
      <c r="D193" s="394"/>
      <c r="E193" s="395"/>
      <c r="F193" s="147"/>
      <c r="G193" s="147"/>
    </row>
    <row r="194" spans="1:7" ht="14.25">
      <c r="A194" s="147"/>
      <c r="B194" s="438"/>
      <c r="C194" s="438"/>
      <c r="D194" s="396"/>
      <c r="E194" s="397"/>
      <c r="F194" s="147"/>
      <c r="G194" s="147"/>
    </row>
    <row r="195" spans="1:7" ht="14.25">
      <c r="A195" s="147"/>
      <c r="B195" s="438"/>
      <c r="C195" s="438"/>
      <c r="D195" s="396"/>
      <c r="E195" s="395"/>
      <c r="F195" s="147"/>
      <c r="G195" s="147"/>
    </row>
    <row r="196" spans="1:7" ht="14.25">
      <c r="A196" s="147"/>
      <c r="B196" s="438"/>
      <c r="C196" s="438"/>
      <c r="D196" s="396"/>
      <c r="E196" s="395"/>
      <c r="F196" s="147"/>
      <c r="G196" s="147"/>
    </row>
    <row r="197" spans="1:7" ht="14.25">
      <c r="A197" s="147"/>
      <c r="B197" s="438"/>
      <c r="C197" s="438"/>
      <c r="D197" s="396"/>
      <c r="E197" s="395"/>
      <c r="F197" s="147"/>
      <c r="G197" s="147"/>
    </row>
    <row r="198" spans="1:7" ht="14.25">
      <c r="A198" s="147"/>
      <c r="B198" s="438"/>
      <c r="C198" s="438"/>
      <c r="D198" s="396"/>
      <c r="E198" s="395"/>
      <c r="F198" s="147"/>
      <c r="G198" s="147"/>
    </row>
    <row r="199" spans="1:7" ht="15" thickBot="1">
      <c r="A199" s="147"/>
      <c r="B199" s="439"/>
      <c r="C199" s="439"/>
      <c r="D199" s="398"/>
      <c r="E199" s="399"/>
      <c r="F199" s="147"/>
      <c r="G199" s="147"/>
    </row>
    <row r="200" spans="1:7" ht="14.25">
      <c r="A200" s="147"/>
      <c r="B200" s="131"/>
      <c r="C200" s="132"/>
      <c r="D200" s="400"/>
      <c r="E200" s="401"/>
      <c r="F200" s="147"/>
      <c r="G200" s="147"/>
    </row>
    <row r="201" spans="1:7" ht="14.25" customHeight="1">
      <c r="A201" s="147"/>
      <c r="B201" s="437">
        <f>B192+1</f>
        <v>41966</v>
      </c>
      <c r="C201" s="466" t="str">
        <f>CHOOSE(WEEKDAY(B201,2),"星期一","星期二","星期三","星期四","星期五","星期六","星期日")</f>
        <v>星期日</v>
      </c>
      <c r="D201" s="392"/>
      <c r="E201" s="393"/>
      <c r="F201" s="147"/>
      <c r="G201" s="147"/>
    </row>
    <row r="202" spans="1:7" ht="14.25" customHeight="1">
      <c r="A202" s="147"/>
      <c r="B202" s="437"/>
      <c r="C202" s="467"/>
      <c r="D202" s="394"/>
      <c r="E202" s="395"/>
      <c r="F202" s="147"/>
      <c r="G202" s="147"/>
    </row>
    <row r="203" spans="1:7" ht="14.25">
      <c r="A203" s="147"/>
      <c r="B203" s="438"/>
      <c r="C203" s="438"/>
      <c r="D203" s="396"/>
      <c r="E203" s="397"/>
      <c r="F203" s="147"/>
      <c r="G203" s="147"/>
    </row>
    <row r="204" spans="1:7" ht="14.25">
      <c r="A204" s="147"/>
      <c r="B204" s="438"/>
      <c r="C204" s="438"/>
      <c r="D204" s="396"/>
      <c r="E204" s="395"/>
      <c r="F204" s="147"/>
      <c r="G204" s="147"/>
    </row>
    <row r="205" spans="1:7" ht="14.25">
      <c r="A205" s="147"/>
      <c r="B205" s="438"/>
      <c r="C205" s="438"/>
      <c r="D205" s="396"/>
      <c r="E205" s="395"/>
      <c r="F205" s="147"/>
      <c r="G205" s="147"/>
    </row>
    <row r="206" spans="1:7" ht="14.25">
      <c r="A206" s="147"/>
      <c r="B206" s="438"/>
      <c r="C206" s="438"/>
      <c r="D206" s="396"/>
      <c r="E206" s="395"/>
      <c r="F206" s="147"/>
      <c r="G206" s="147"/>
    </row>
    <row r="207" spans="1:7" ht="14.25">
      <c r="A207" s="147"/>
      <c r="B207" s="438"/>
      <c r="C207" s="438"/>
      <c r="D207" s="396"/>
      <c r="E207" s="395"/>
      <c r="F207" s="147"/>
      <c r="G207" s="147"/>
    </row>
    <row r="208" spans="1:7" ht="15" thickBot="1">
      <c r="A208" s="147"/>
      <c r="B208" s="439"/>
      <c r="C208" s="439"/>
      <c r="D208" s="398"/>
      <c r="E208" s="399"/>
      <c r="F208" s="147"/>
      <c r="G208" s="147"/>
    </row>
    <row r="209" spans="1:7" ht="14.25">
      <c r="A209" s="147"/>
      <c r="B209" s="131"/>
      <c r="C209" s="132"/>
      <c r="D209" s="400"/>
      <c r="E209" s="401"/>
      <c r="F209" s="147"/>
      <c r="G209" s="147"/>
    </row>
    <row r="210" spans="1:7" ht="14.25" customHeight="1">
      <c r="A210" s="147"/>
      <c r="B210" s="437">
        <f>B201+1</f>
        <v>41967</v>
      </c>
      <c r="C210" s="468" t="str">
        <f>CHOOSE(WEEKDAY(B210,2),"星期一","星期二","星期三","星期四","星期五","星期六","星期日")</f>
        <v>星期一</v>
      </c>
      <c r="D210" s="392"/>
      <c r="E210" s="393"/>
      <c r="F210" s="147"/>
      <c r="G210" s="147"/>
    </row>
    <row r="211" spans="1:7" ht="14.25" customHeight="1">
      <c r="A211" s="147"/>
      <c r="B211" s="437"/>
      <c r="C211" s="469"/>
      <c r="D211" s="394"/>
      <c r="E211" s="395"/>
      <c r="F211" s="147"/>
      <c r="G211" s="147"/>
    </row>
    <row r="212" spans="1:7" ht="14.25">
      <c r="A212" s="147"/>
      <c r="B212" s="438"/>
      <c r="C212" s="438"/>
      <c r="D212" s="396"/>
      <c r="E212" s="397"/>
      <c r="F212" s="147"/>
      <c r="G212" s="147"/>
    </row>
    <row r="213" spans="1:7" ht="14.25">
      <c r="A213" s="147"/>
      <c r="B213" s="438"/>
      <c r="C213" s="438"/>
      <c r="D213" s="396"/>
      <c r="E213" s="395"/>
      <c r="F213" s="147"/>
      <c r="G213" s="147"/>
    </row>
    <row r="214" spans="1:7" ht="14.25">
      <c r="A214" s="147"/>
      <c r="B214" s="438"/>
      <c r="C214" s="438"/>
      <c r="D214" s="396"/>
      <c r="E214" s="395"/>
      <c r="F214" s="147"/>
      <c r="G214" s="147"/>
    </row>
    <row r="215" spans="1:7" ht="14.25">
      <c r="A215" s="147"/>
      <c r="B215" s="438"/>
      <c r="C215" s="438"/>
      <c r="D215" s="396"/>
      <c r="E215" s="395"/>
      <c r="F215" s="147"/>
      <c r="G215" s="147"/>
    </row>
    <row r="216" spans="1:7" ht="14.25">
      <c r="A216" s="147"/>
      <c r="B216" s="438"/>
      <c r="C216" s="438"/>
      <c r="D216" s="396"/>
      <c r="E216" s="395"/>
      <c r="F216" s="147"/>
      <c r="G216" s="147"/>
    </row>
    <row r="217" spans="1:7" ht="15" thickBot="1">
      <c r="A217" s="147"/>
      <c r="B217" s="439"/>
      <c r="C217" s="439"/>
      <c r="D217" s="398"/>
      <c r="E217" s="399"/>
      <c r="F217" s="147"/>
      <c r="G217" s="147"/>
    </row>
    <row r="218" spans="1:7" ht="14.25">
      <c r="A218" s="147"/>
      <c r="B218" s="131"/>
      <c r="C218" s="132"/>
      <c r="D218" s="400"/>
      <c r="E218" s="401"/>
      <c r="F218" s="147"/>
      <c r="G218" s="147"/>
    </row>
    <row r="219" spans="1:7" ht="14.25" customHeight="1">
      <c r="A219" s="147"/>
      <c r="B219" s="437">
        <f>B210+1</f>
        <v>41968</v>
      </c>
      <c r="C219" s="466" t="str">
        <f>CHOOSE(WEEKDAY(B219,2),"星期一","星期二","星期三","星期四","星期五","星期六","星期日")</f>
        <v>星期二</v>
      </c>
      <c r="D219" s="392"/>
      <c r="E219" s="393"/>
      <c r="F219" s="147"/>
      <c r="G219" s="147"/>
    </row>
    <row r="220" spans="1:7" ht="14.25" customHeight="1">
      <c r="A220" s="147"/>
      <c r="B220" s="437"/>
      <c r="C220" s="467"/>
      <c r="D220" s="394"/>
      <c r="E220" s="395"/>
      <c r="F220" s="147"/>
      <c r="G220" s="147"/>
    </row>
    <row r="221" spans="1:7" ht="14.25">
      <c r="A221" s="147"/>
      <c r="B221" s="438"/>
      <c r="C221" s="438"/>
      <c r="D221" s="396"/>
      <c r="E221" s="397"/>
      <c r="F221" s="147"/>
      <c r="G221" s="147"/>
    </row>
    <row r="222" spans="1:7" ht="14.25">
      <c r="A222" s="147"/>
      <c r="B222" s="438"/>
      <c r="C222" s="438"/>
      <c r="D222" s="396"/>
      <c r="E222" s="395"/>
      <c r="F222" s="147"/>
      <c r="G222" s="147"/>
    </row>
    <row r="223" spans="1:7" ht="14.25">
      <c r="A223" s="147"/>
      <c r="B223" s="438"/>
      <c r="C223" s="438"/>
      <c r="D223" s="396"/>
      <c r="E223" s="395"/>
      <c r="F223" s="147"/>
      <c r="G223" s="147"/>
    </row>
    <row r="224" spans="1:7" ht="14.25">
      <c r="A224" s="147"/>
      <c r="B224" s="438"/>
      <c r="C224" s="438"/>
      <c r="D224" s="396"/>
      <c r="E224" s="395"/>
      <c r="F224" s="147"/>
      <c r="G224" s="147"/>
    </row>
    <row r="225" spans="1:7" ht="14.25">
      <c r="A225" s="147"/>
      <c r="B225" s="438"/>
      <c r="C225" s="438"/>
      <c r="D225" s="396"/>
      <c r="E225" s="395"/>
      <c r="F225" s="147"/>
      <c r="G225" s="147"/>
    </row>
    <row r="226" spans="1:7" ht="15" thickBot="1">
      <c r="A226" s="147"/>
      <c r="B226" s="439"/>
      <c r="C226" s="439"/>
      <c r="D226" s="398"/>
      <c r="E226" s="399"/>
      <c r="F226" s="147"/>
      <c r="G226" s="147"/>
    </row>
    <row r="227" spans="1:7" ht="14.25">
      <c r="A227" s="147"/>
      <c r="B227" s="131"/>
      <c r="C227" s="132"/>
      <c r="D227" s="400"/>
      <c r="E227" s="401"/>
      <c r="F227" s="147"/>
      <c r="G227" s="147"/>
    </row>
    <row r="228" spans="1:7" ht="14.25" customHeight="1">
      <c r="A228" s="147"/>
      <c r="B228" s="437">
        <f>B219+1</f>
        <v>41969</v>
      </c>
      <c r="C228" s="468" t="str">
        <f>CHOOSE(WEEKDAY(B228,2),"星期一","星期二","星期三","星期四","星期五","星期六","星期日")</f>
        <v>星期三</v>
      </c>
      <c r="D228" s="392"/>
      <c r="E228" s="393"/>
      <c r="F228" s="147"/>
      <c r="G228" s="147"/>
    </row>
    <row r="229" spans="1:7" ht="14.25" customHeight="1">
      <c r="A229" s="147"/>
      <c r="B229" s="437"/>
      <c r="C229" s="469"/>
      <c r="D229" s="394"/>
      <c r="E229" s="395"/>
      <c r="F229" s="147"/>
      <c r="G229" s="147"/>
    </row>
    <row r="230" spans="1:7" ht="14.25">
      <c r="A230" s="147"/>
      <c r="B230" s="438"/>
      <c r="C230" s="438"/>
      <c r="D230" s="396"/>
      <c r="E230" s="397"/>
      <c r="F230" s="147"/>
      <c r="G230" s="147"/>
    </row>
    <row r="231" spans="1:7" ht="14.25">
      <c r="A231" s="147"/>
      <c r="B231" s="438"/>
      <c r="C231" s="438"/>
      <c r="D231" s="396"/>
      <c r="E231" s="395"/>
      <c r="F231" s="147"/>
      <c r="G231" s="147"/>
    </row>
    <row r="232" spans="1:7" ht="14.25">
      <c r="A232" s="147"/>
      <c r="B232" s="438"/>
      <c r="C232" s="438"/>
      <c r="D232" s="396"/>
      <c r="E232" s="395"/>
      <c r="F232" s="147"/>
      <c r="G232" s="147"/>
    </row>
    <row r="233" spans="1:7" ht="14.25">
      <c r="A233" s="147"/>
      <c r="B233" s="438"/>
      <c r="C233" s="438"/>
      <c r="D233" s="396"/>
      <c r="E233" s="395"/>
      <c r="F233" s="147"/>
      <c r="G233" s="147"/>
    </row>
    <row r="234" spans="1:7" ht="14.25">
      <c r="A234" s="147"/>
      <c r="B234" s="438"/>
      <c r="C234" s="438"/>
      <c r="D234" s="396"/>
      <c r="E234" s="395"/>
      <c r="F234" s="147"/>
      <c r="G234" s="147"/>
    </row>
    <row r="235" spans="1:7" ht="15" thickBot="1">
      <c r="A235" s="147"/>
      <c r="B235" s="439"/>
      <c r="C235" s="439"/>
      <c r="D235" s="398"/>
      <c r="E235" s="399"/>
      <c r="F235" s="147"/>
      <c r="G235" s="147"/>
    </row>
    <row r="236" spans="1:7" ht="14.25">
      <c r="A236" s="147"/>
      <c r="B236" s="131"/>
      <c r="C236" s="132"/>
      <c r="D236" s="400"/>
      <c r="E236" s="401"/>
      <c r="F236" s="147"/>
      <c r="G236" s="147"/>
    </row>
    <row r="237" spans="1:7" ht="14.25" customHeight="1">
      <c r="A237" s="147"/>
      <c r="B237" s="437">
        <f>B228+1</f>
        <v>41970</v>
      </c>
      <c r="C237" s="466" t="str">
        <f>CHOOSE(WEEKDAY(B237,2),"星期一","星期二","星期三","星期四","星期五","星期六","星期日")</f>
        <v>星期四</v>
      </c>
      <c r="D237" s="392"/>
      <c r="E237" s="393"/>
      <c r="F237" s="147"/>
      <c r="G237" s="147"/>
    </row>
    <row r="238" spans="1:7" ht="14.25" customHeight="1">
      <c r="A238" s="147"/>
      <c r="B238" s="437"/>
      <c r="C238" s="467"/>
      <c r="D238" s="394"/>
      <c r="E238" s="395"/>
      <c r="F238" s="147"/>
      <c r="G238" s="147"/>
    </row>
    <row r="239" spans="1:7" ht="14.25">
      <c r="A239" s="147"/>
      <c r="B239" s="438"/>
      <c r="C239" s="438"/>
      <c r="D239" s="396"/>
      <c r="E239" s="397"/>
      <c r="F239" s="147"/>
      <c r="G239" s="147"/>
    </row>
    <row r="240" spans="1:7" ht="14.25">
      <c r="A240" s="147"/>
      <c r="B240" s="438"/>
      <c r="C240" s="438"/>
      <c r="D240" s="396"/>
      <c r="E240" s="395"/>
      <c r="F240" s="147"/>
      <c r="G240" s="147"/>
    </row>
    <row r="241" spans="1:7" ht="14.25">
      <c r="A241" s="147"/>
      <c r="B241" s="438"/>
      <c r="C241" s="438"/>
      <c r="D241" s="396"/>
      <c r="E241" s="395"/>
      <c r="F241" s="147"/>
      <c r="G241" s="147"/>
    </row>
    <row r="242" spans="1:7" ht="14.25">
      <c r="A242" s="147"/>
      <c r="B242" s="438"/>
      <c r="C242" s="438"/>
      <c r="D242" s="396"/>
      <c r="E242" s="395"/>
      <c r="F242" s="147"/>
      <c r="G242" s="147"/>
    </row>
    <row r="243" spans="1:7" ht="14.25">
      <c r="A243" s="147"/>
      <c r="B243" s="438"/>
      <c r="C243" s="438"/>
      <c r="D243" s="396"/>
      <c r="E243" s="395"/>
      <c r="F243" s="147"/>
      <c r="G243" s="147"/>
    </row>
    <row r="244" spans="1:7" ht="15" thickBot="1">
      <c r="A244" s="147"/>
      <c r="B244" s="439"/>
      <c r="C244" s="439"/>
      <c r="D244" s="398"/>
      <c r="E244" s="399"/>
      <c r="F244" s="147"/>
      <c r="G244" s="147"/>
    </row>
    <row r="245" spans="1:7" ht="14.25">
      <c r="A245" s="147"/>
      <c r="B245" s="131"/>
      <c r="C245" s="132"/>
      <c r="D245" s="400"/>
      <c r="E245" s="401"/>
      <c r="F245" s="147"/>
      <c r="G245" s="147"/>
    </row>
    <row r="246" spans="1:7" ht="14.25" customHeight="1">
      <c r="A246" s="147"/>
      <c r="B246" s="437">
        <f>B237+1</f>
        <v>41971</v>
      </c>
      <c r="C246" s="468" t="str">
        <f>CHOOSE(WEEKDAY(B246,2),"星期一","星期二","星期三","星期四","星期五","星期六","星期日")</f>
        <v>星期五</v>
      </c>
      <c r="D246" s="392"/>
      <c r="E246" s="393"/>
      <c r="F246" s="147"/>
      <c r="G246" s="147"/>
    </row>
    <row r="247" spans="1:7" ht="14.25" customHeight="1">
      <c r="A247" s="147"/>
      <c r="B247" s="437"/>
      <c r="C247" s="469"/>
      <c r="D247" s="394"/>
      <c r="E247" s="395"/>
      <c r="F247" s="147"/>
      <c r="G247" s="147"/>
    </row>
    <row r="248" spans="1:7" ht="14.25">
      <c r="A248" s="147"/>
      <c r="B248" s="470"/>
      <c r="C248" s="470"/>
      <c r="D248" s="396"/>
      <c r="E248" s="397"/>
      <c r="F248" s="147"/>
      <c r="G248" s="147"/>
    </row>
    <row r="249" spans="1:7" ht="14.25">
      <c r="A249" s="147"/>
      <c r="B249" s="470"/>
      <c r="C249" s="470"/>
      <c r="D249" s="396"/>
      <c r="E249" s="395"/>
      <c r="F249" s="147"/>
      <c r="G249" s="147"/>
    </row>
    <row r="250" spans="1:7" ht="14.25">
      <c r="A250" s="147"/>
      <c r="B250" s="470"/>
      <c r="C250" s="470"/>
      <c r="D250" s="396"/>
      <c r="E250" s="395"/>
      <c r="F250" s="147"/>
      <c r="G250" s="147"/>
    </row>
    <row r="251" spans="1:7" ht="14.25">
      <c r="A251" s="147"/>
      <c r="B251" s="470"/>
      <c r="C251" s="470"/>
      <c r="D251" s="396"/>
      <c r="E251" s="395"/>
      <c r="F251" s="147"/>
      <c r="G251" s="147"/>
    </row>
    <row r="252" spans="1:7" ht="14.25">
      <c r="A252" s="147"/>
      <c r="B252" s="470"/>
      <c r="C252" s="470"/>
      <c r="D252" s="396"/>
      <c r="E252" s="395"/>
      <c r="F252" s="147"/>
      <c r="G252" s="147"/>
    </row>
    <row r="253" spans="1:7" ht="15" thickBot="1">
      <c r="A253" s="147"/>
      <c r="B253" s="471"/>
      <c r="C253" s="471"/>
      <c r="D253" s="398"/>
      <c r="E253" s="399"/>
      <c r="F253" s="147"/>
      <c r="G253" s="147"/>
    </row>
    <row r="254" spans="1:7" ht="14.25">
      <c r="A254" s="147"/>
      <c r="B254" s="400"/>
      <c r="C254" s="404"/>
      <c r="D254" s="400"/>
      <c r="E254" s="401"/>
      <c r="F254" s="147"/>
      <c r="G254" s="147"/>
    </row>
    <row r="255" spans="1:7" ht="14.25" customHeight="1">
      <c r="A255" s="147"/>
      <c r="B255" s="472">
        <f>B246+1</f>
        <v>41972</v>
      </c>
      <c r="C255" s="466" t="str">
        <f>CHOOSE(WEEKDAY(B255,2),"星期一","星期二","星期三","星期四","星期五","星期六","星期日")</f>
        <v>星期六</v>
      </c>
      <c r="D255" s="392"/>
      <c r="E255" s="393"/>
      <c r="F255" s="147"/>
      <c r="G255" s="147"/>
    </row>
    <row r="256" spans="1:7" ht="14.25" customHeight="1">
      <c r="A256" s="147"/>
      <c r="B256" s="472"/>
      <c r="C256" s="467"/>
      <c r="D256" s="394"/>
      <c r="E256" s="395"/>
      <c r="F256" s="147"/>
      <c r="G256" s="147"/>
    </row>
    <row r="257" spans="1:7" ht="14.25">
      <c r="A257" s="147"/>
      <c r="B257" s="470"/>
      <c r="C257" s="470"/>
      <c r="D257" s="396"/>
      <c r="E257" s="397"/>
      <c r="F257" s="147"/>
      <c r="G257" s="147"/>
    </row>
    <row r="258" spans="1:7" ht="14.25">
      <c r="A258" s="147"/>
      <c r="B258" s="470"/>
      <c r="C258" s="470"/>
      <c r="D258" s="396"/>
      <c r="E258" s="395"/>
      <c r="F258" s="147"/>
      <c r="G258" s="147"/>
    </row>
    <row r="259" spans="1:7" ht="14.25">
      <c r="A259" s="147"/>
      <c r="B259" s="470"/>
      <c r="C259" s="470"/>
      <c r="D259" s="396"/>
      <c r="E259" s="395"/>
      <c r="F259" s="147"/>
      <c r="G259" s="147"/>
    </row>
    <row r="260" spans="1:7" ht="14.25">
      <c r="A260" s="147"/>
      <c r="B260" s="470"/>
      <c r="C260" s="470"/>
      <c r="D260" s="396"/>
      <c r="E260" s="395"/>
      <c r="F260" s="147"/>
      <c r="G260" s="147"/>
    </row>
    <row r="261" spans="1:7" ht="14.25">
      <c r="A261" s="147"/>
      <c r="B261" s="470"/>
      <c r="C261" s="470"/>
      <c r="D261" s="396"/>
      <c r="E261" s="395"/>
      <c r="F261" s="147"/>
      <c r="G261" s="147"/>
    </row>
    <row r="262" spans="1:7" ht="15" thickBot="1">
      <c r="A262" s="147"/>
      <c r="B262" s="471"/>
      <c r="C262" s="471"/>
      <c r="D262" s="398"/>
      <c r="E262" s="399"/>
      <c r="F262" s="147"/>
      <c r="G262" s="147"/>
    </row>
    <row r="263" spans="1:7" ht="14.25">
      <c r="A263" s="147"/>
      <c r="B263" s="400"/>
      <c r="C263" s="404"/>
      <c r="D263" s="400"/>
      <c r="E263" s="401"/>
      <c r="F263" s="147"/>
      <c r="G263" s="147"/>
    </row>
    <row r="264" spans="1:7" ht="14.25" customHeight="1">
      <c r="A264" s="147"/>
      <c r="B264" s="472">
        <f>B255+1</f>
        <v>41973</v>
      </c>
      <c r="C264" s="468" t="str">
        <f>CHOOSE(WEEKDAY(B264,2),"星期一","星期二","星期三","星期四","星期五","星期六","星期日")</f>
        <v>星期日</v>
      </c>
      <c r="D264" s="392"/>
      <c r="E264" s="393"/>
      <c r="F264" s="147"/>
      <c r="G264" s="147"/>
    </row>
    <row r="265" spans="1:7" ht="14.25" customHeight="1">
      <c r="A265" s="147"/>
      <c r="B265" s="472"/>
      <c r="C265" s="469"/>
      <c r="D265" s="394"/>
      <c r="E265" s="395"/>
      <c r="F265" s="147"/>
      <c r="G265" s="147"/>
    </row>
    <row r="266" spans="1:7" ht="14.25">
      <c r="A266" s="147"/>
      <c r="B266" s="470"/>
      <c r="C266" s="470"/>
      <c r="D266" s="396"/>
      <c r="E266" s="397"/>
      <c r="F266" s="147"/>
      <c r="G266" s="147"/>
    </row>
    <row r="267" spans="1:7" ht="14.25">
      <c r="A267" s="147"/>
      <c r="B267" s="470"/>
      <c r="C267" s="470"/>
      <c r="D267" s="396"/>
      <c r="E267" s="395"/>
      <c r="F267" s="147"/>
      <c r="G267" s="147"/>
    </row>
    <row r="268" spans="1:7" ht="14.25">
      <c r="A268" s="147"/>
      <c r="B268" s="470"/>
      <c r="C268" s="470"/>
      <c r="D268" s="396"/>
      <c r="E268" s="395"/>
      <c r="F268" s="147"/>
      <c r="G268" s="147"/>
    </row>
    <row r="269" spans="1:7" ht="14.25">
      <c r="A269" s="147"/>
      <c r="B269" s="470"/>
      <c r="C269" s="470"/>
      <c r="D269" s="396"/>
      <c r="E269" s="395"/>
      <c r="F269" s="147"/>
      <c r="G269" s="147"/>
    </row>
    <row r="270" spans="1:7" ht="14.25">
      <c r="A270" s="147"/>
      <c r="B270" s="470"/>
      <c r="C270" s="470"/>
      <c r="D270" s="396"/>
      <c r="E270" s="395"/>
      <c r="F270" s="147"/>
      <c r="G270" s="147"/>
    </row>
    <row r="271" spans="1:7" ht="15" thickBot="1">
      <c r="A271" s="147"/>
      <c r="B271" s="471"/>
      <c r="C271" s="471"/>
      <c r="D271" s="398"/>
      <c r="E271" s="399"/>
      <c r="F271" s="147"/>
      <c r="G271" s="147"/>
    </row>
    <row r="272" spans="1:7" ht="14.25">
      <c r="A272" s="147"/>
      <c r="B272" s="400"/>
      <c r="C272" s="404"/>
      <c r="D272" s="400"/>
      <c r="E272" s="401"/>
      <c r="F272" s="147"/>
      <c r="G272" s="147"/>
    </row>
    <row r="273" spans="1:7" ht="14.25" customHeight="1">
      <c r="A273" s="147"/>
      <c r="B273" s="472">
        <f>B264+1</f>
        <v>41974</v>
      </c>
      <c r="C273" s="466" t="str">
        <f>CHOOSE(WEEKDAY(B273,2),"星期一","星期二","星期三","星期四","星期五","星期六","星期日")</f>
        <v>星期一</v>
      </c>
      <c r="D273" s="392"/>
      <c r="E273" s="393"/>
      <c r="F273" s="147"/>
      <c r="G273" s="147"/>
    </row>
    <row r="274" spans="1:7" ht="14.25" customHeight="1">
      <c r="A274" s="147"/>
      <c r="B274" s="472"/>
      <c r="C274" s="467"/>
      <c r="D274" s="394"/>
      <c r="E274" s="395"/>
      <c r="F274" s="147"/>
      <c r="G274" s="147"/>
    </row>
    <row r="275" spans="1:7" ht="14.25">
      <c r="A275" s="147"/>
      <c r="B275" s="470"/>
      <c r="C275" s="470"/>
      <c r="D275" s="396"/>
      <c r="E275" s="397"/>
      <c r="F275" s="147"/>
      <c r="G275" s="147"/>
    </row>
    <row r="276" spans="1:7" ht="14.25">
      <c r="A276" s="147"/>
      <c r="B276" s="470"/>
      <c r="C276" s="470"/>
      <c r="D276" s="396"/>
      <c r="E276" s="395"/>
      <c r="F276" s="147"/>
      <c r="G276" s="147"/>
    </row>
    <row r="277" spans="1:7" ht="14.25">
      <c r="A277" s="147"/>
      <c r="B277" s="470"/>
      <c r="C277" s="470"/>
      <c r="D277" s="396"/>
      <c r="E277" s="395"/>
      <c r="F277" s="147"/>
      <c r="G277" s="147"/>
    </row>
    <row r="278" spans="1:7" ht="14.25">
      <c r="A278" s="147"/>
      <c r="B278" s="470"/>
      <c r="C278" s="470"/>
      <c r="D278" s="396"/>
      <c r="E278" s="395"/>
      <c r="F278" s="147"/>
      <c r="G278" s="147"/>
    </row>
    <row r="279" spans="1:7" ht="14.25">
      <c r="A279" s="147"/>
      <c r="B279" s="470"/>
      <c r="C279" s="470"/>
      <c r="D279" s="396"/>
      <c r="E279" s="395"/>
      <c r="F279" s="147"/>
      <c r="G279" s="147"/>
    </row>
    <row r="280" spans="1:7" ht="15" thickBot="1">
      <c r="A280" s="147"/>
      <c r="B280" s="471"/>
      <c r="C280" s="471"/>
      <c r="D280" s="398"/>
      <c r="E280" s="399"/>
      <c r="F280" s="147"/>
      <c r="G280" s="147"/>
    </row>
    <row r="281" spans="1:7" ht="14.25">
      <c r="A281" s="147"/>
      <c r="B281" s="147"/>
      <c r="C281" s="146"/>
      <c r="D281" s="147"/>
      <c r="E281" s="405"/>
      <c r="F281" s="147"/>
      <c r="G281" s="147"/>
    </row>
    <row r="282" spans="1:7" ht="14.25">
      <c r="A282" s="147"/>
      <c r="B282" s="147"/>
      <c r="C282" s="146"/>
      <c r="D282" s="147"/>
      <c r="E282" s="405"/>
      <c r="F282" s="147"/>
      <c r="G282" s="147"/>
    </row>
    <row r="283" spans="1:7" ht="14.25">
      <c r="A283" s="147"/>
      <c r="B283" s="147"/>
      <c r="C283" s="146"/>
      <c r="D283" s="147"/>
      <c r="E283" s="405"/>
      <c r="F283" s="147"/>
      <c r="G283" s="147"/>
    </row>
    <row r="284" spans="1:7" ht="14.25">
      <c r="A284" s="147"/>
      <c r="B284" s="147"/>
      <c r="C284" s="146"/>
      <c r="D284" s="147"/>
      <c r="E284" s="405"/>
      <c r="F284" s="147"/>
      <c r="G284" s="147"/>
    </row>
    <row r="285" spans="1:7" ht="14.25">
      <c r="A285" s="147"/>
      <c r="B285" s="147"/>
      <c r="C285" s="146"/>
      <c r="D285" s="147"/>
      <c r="E285" s="405"/>
      <c r="F285" s="147"/>
      <c r="G285" s="147"/>
    </row>
    <row r="286" spans="1:7" ht="14.25">
      <c r="A286" s="147"/>
      <c r="B286" s="147"/>
      <c r="C286" s="146"/>
      <c r="D286" s="147"/>
      <c r="E286" s="405"/>
      <c r="F286" s="147"/>
      <c r="G286" s="147"/>
    </row>
    <row r="287" spans="1:7" ht="14.25">
      <c r="A287" s="147"/>
      <c r="B287" s="147"/>
      <c r="C287" s="146"/>
      <c r="D287" s="147"/>
      <c r="E287" s="405"/>
      <c r="F287" s="147"/>
      <c r="G287" s="147"/>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8"/>
  <dimension ref="A1:G287"/>
  <sheetViews>
    <sheetView zoomScalePageLayoutView="0" workbookViewId="0" topLeftCell="A1">
      <selection activeCell="E9" sqref="E9"/>
    </sheetView>
  </sheetViews>
  <sheetFormatPr defaultColWidth="9.00390625" defaultRowHeight="14.25"/>
  <cols>
    <col min="1" max="2" width="9.00390625" style="388" customWidth="1"/>
    <col min="3" max="3" width="14.625" style="388" customWidth="1"/>
    <col min="4" max="4" width="1.37890625" style="388" customWidth="1"/>
    <col min="5" max="5" width="36.00390625" style="388" customWidth="1"/>
    <col min="6" max="16384" width="9.00390625" style="388" customWidth="1"/>
  </cols>
  <sheetData>
    <row r="1" spans="1:7" ht="21" thickBot="1">
      <c r="A1" s="147"/>
      <c r="B1" s="387" t="str">
        <f>'封面'!$M26&amp;"年12月记事录"</f>
        <v>2014年12月记事录</v>
      </c>
      <c r="C1" s="146"/>
      <c r="D1" s="147"/>
      <c r="E1" s="148">
        <f>'备忘录 '!C62</f>
        <v>41974</v>
      </c>
      <c r="F1" s="147"/>
      <c r="G1" s="147"/>
    </row>
    <row r="2" spans="1:7" ht="15" thickTop="1">
      <c r="A2" s="147"/>
      <c r="B2" s="389"/>
      <c r="C2" s="390"/>
      <c r="D2" s="389"/>
      <c r="E2" s="391"/>
      <c r="F2" s="147"/>
      <c r="G2" s="147"/>
    </row>
    <row r="3" spans="1:7" ht="14.25" customHeight="1">
      <c r="A3" s="147"/>
      <c r="B3" s="437">
        <f>'备忘录 '!C62</f>
        <v>41974</v>
      </c>
      <c r="C3" s="466" t="str">
        <f>CHOOSE(WEEKDAY(B3,2),"星期一","星期二","星期三","星期四","星期五","星期六","星期日")</f>
        <v>星期一</v>
      </c>
      <c r="D3" s="392"/>
      <c r="E3" s="393"/>
      <c r="F3" s="147"/>
      <c r="G3" s="147"/>
    </row>
    <row r="4" spans="1:7" ht="14.25" customHeight="1">
      <c r="A4" s="147"/>
      <c r="B4" s="437"/>
      <c r="C4" s="467"/>
      <c r="D4" s="394"/>
      <c r="E4" s="395"/>
      <c r="F4" s="147"/>
      <c r="G4" s="147"/>
    </row>
    <row r="5" spans="1:7" ht="14.25">
      <c r="A5" s="147"/>
      <c r="B5" s="438"/>
      <c r="C5" s="438"/>
      <c r="D5" s="396"/>
      <c r="E5" s="397"/>
      <c r="F5" s="147"/>
      <c r="G5" s="147"/>
    </row>
    <row r="6" spans="1:7" ht="14.25">
      <c r="A6" s="147"/>
      <c r="B6" s="438"/>
      <c r="C6" s="438"/>
      <c r="D6" s="396"/>
      <c r="E6" s="395"/>
      <c r="F6" s="147"/>
      <c r="G6" s="147"/>
    </row>
    <row r="7" spans="1:7" ht="14.25">
      <c r="A7" s="147"/>
      <c r="B7" s="438"/>
      <c r="C7" s="438"/>
      <c r="D7" s="396"/>
      <c r="E7" s="395"/>
      <c r="F7" s="147"/>
      <c r="G7" s="147"/>
    </row>
    <row r="8" spans="1:7" ht="14.25">
      <c r="A8" s="147"/>
      <c r="B8" s="438"/>
      <c r="C8" s="438"/>
      <c r="D8" s="396"/>
      <c r="E8" s="395"/>
      <c r="F8" s="147"/>
      <c r="G8" s="147"/>
    </row>
    <row r="9" spans="1:7" ht="14.25">
      <c r="A9" s="147"/>
      <c r="B9" s="438"/>
      <c r="C9" s="438"/>
      <c r="D9" s="396"/>
      <c r="E9" s="395"/>
      <c r="F9" s="147"/>
      <c r="G9" s="147"/>
    </row>
    <row r="10" spans="1:7" ht="15" thickBot="1">
      <c r="A10" s="147"/>
      <c r="B10" s="439"/>
      <c r="C10" s="439"/>
      <c r="D10" s="398"/>
      <c r="E10" s="399"/>
      <c r="F10" s="147"/>
      <c r="G10" s="147"/>
    </row>
    <row r="11" spans="1:7" ht="14.25">
      <c r="A11" s="147"/>
      <c r="B11" s="131"/>
      <c r="C11" s="132"/>
      <c r="D11" s="400"/>
      <c r="E11" s="401"/>
      <c r="F11" s="147"/>
      <c r="G11" s="147"/>
    </row>
    <row r="12" spans="1:7" ht="14.25" customHeight="1">
      <c r="A12" s="147"/>
      <c r="B12" s="437">
        <f>B3+1</f>
        <v>41975</v>
      </c>
      <c r="C12" s="468" t="str">
        <f>CHOOSE(WEEKDAY(B12,2),"星期一","星期二","星期三","星期四","星期五","星期六","星期日")</f>
        <v>星期二</v>
      </c>
      <c r="D12" s="392"/>
      <c r="E12" s="393"/>
      <c r="F12" s="147"/>
      <c r="G12" s="147"/>
    </row>
    <row r="13" spans="1:7" ht="14.25" customHeight="1">
      <c r="A13" s="147"/>
      <c r="B13" s="437"/>
      <c r="C13" s="469"/>
      <c r="D13" s="394"/>
      <c r="E13" s="395"/>
      <c r="F13" s="147"/>
      <c r="G13" s="147"/>
    </row>
    <row r="14" spans="1:7" ht="14.25">
      <c r="A14" s="147"/>
      <c r="B14" s="438"/>
      <c r="C14" s="438"/>
      <c r="D14" s="396"/>
      <c r="E14" s="397"/>
      <c r="F14" s="147"/>
      <c r="G14" s="147"/>
    </row>
    <row r="15" spans="1:7" ht="14.25">
      <c r="A15" s="147"/>
      <c r="B15" s="438"/>
      <c r="C15" s="438"/>
      <c r="D15" s="396"/>
      <c r="E15" s="395"/>
      <c r="F15" s="147"/>
      <c r="G15" s="147"/>
    </row>
    <row r="16" spans="1:7" ht="14.25">
      <c r="A16" s="147"/>
      <c r="B16" s="438"/>
      <c r="C16" s="438"/>
      <c r="D16" s="396"/>
      <c r="E16" s="395"/>
      <c r="F16" s="147"/>
      <c r="G16" s="147"/>
    </row>
    <row r="17" spans="1:7" ht="14.25">
      <c r="A17" s="147"/>
      <c r="B17" s="438"/>
      <c r="C17" s="438"/>
      <c r="D17" s="396"/>
      <c r="E17" s="395"/>
      <c r="F17" s="147"/>
      <c r="G17" s="147"/>
    </row>
    <row r="18" spans="1:7" ht="14.25">
      <c r="A18" s="147"/>
      <c r="B18" s="438"/>
      <c r="C18" s="438"/>
      <c r="D18" s="396"/>
      <c r="E18" s="395"/>
      <c r="F18" s="147"/>
      <c r="G18" s="147"/>
    </row>
    <row r="19" spans="1:7" ht="15" thickBot="1">
      <c r="A19" s="147"/>
      <c r="B19" s="439"/>
      <c r="C19" s="439"/>
      <c r="D19" s="398"/>
      <c r="E19" s="399"/>
      <c r="F19" s="147"/>
      <c r="G19" s="147"/>
    </row>
    <row r="20" spans="1:7" ht="14.25">
      <c r="A20" s="147"/>
      <c r="B20" s="131"/>
      <c r="C20" s="132"/>
      <c r="D20" s="400"/>
      <c r="E20" s="401"/>
      <c r="F20" s="147"/>
      <c r="G20" s="147"/>
    </row>
    <row r="21" spans="1:7" ht="14.25" customHeight="1">
      <c r="A21" s="147"/>
      <c r="B21" s="437">
        <f>B12+1</f>
        <v>41976</v>
      </c>
      <c r="C21" s="466" t="str">
        <f>CHOOSE(WEEKDAY(B21,2),"星期一","星期二","星期三","星期四","星期五","星期六","星期日")</f>
        <v>星期三</v>
      </c>
      <c r="D21" s="392"/>
      <c r="E21" s="393"/>
      <c r="F21" s="147"/>
      <c r="G21" s="147"/>
    </row>
    <row r="22" spans="1:7" ht="14.25" customHeight="1">
      <c r="A22" s="147"/>
      <c r="B22" s="437"/>
      <c r="C22" s="467"/>
      <c r="D22" s="394"/>
      <c r="E22" s="395"/>
      <c r="F22" s="147"/>
      <c r="G22" s="147"/>
    </row>
    <row r="23" spans="1:7" ht="14.25">
      <c r="A23" s="147"/>
      <c r="B23" s="438"/>
      <c r="C23" s="438"/>
      <c r="D23" s="396"/>
      <c r="E23" s="397"/>
      <c r="F23" s="147"/>
      <c r="G23" s="147"/>
    </row>
    <row r="24" spans="1:7" ht="14.25">
      <c r="A24" s="147"/>
      <c r="B24" s="438"/>
      <c r="C24" s="438"/>
      <c r="D24" s="396"/>
      <c r="E24" s="395"/>
      <c r="F24" s="147"/>
      <c r="G24" s="147"/>
    </row>
    <row r="25" spans="1:7" ht="14.25">
      <c r="A25" s="147"/>
      <c r="B25" s="438"/>
      <c r="C25" s="438"/>
      <c r="D25" s="396"/>
      <c r="E25" s="395"/>
      <c r="F25" s="147"/>
      <c r="G25" s="147"/>
    </row>
    <row r="26" spans="1:7" ht="14.25">
      <c r="A26" s="147"/>
      <c r="B26" s="438"/>
      <c r="C26" s="438"/>
      <c r="D26" s="396"/>
      <c r="E26" s="395"/>
      <c r="F26" s="147"/>
      <c r="G26" s="147"/>
    </row>
    <row r="27" spans="1:7" ht="14.25">
      <c r="A27" s="147"/>
      <c r="B27" s="438"/>
      <c r="C27" s="438"/>
      <c r="D27" s="396"/>
      <c r="E27" s="395"/>
      <c r="F27" s="147"/>
      <c r="G27" s="147"/>
    </row>
    <row r="28" spans="1:7" ht="15" thickBot="1">
      <c r="A28" s="147"/>
      <c r="B28" s="439"/>
      <c r="C28" s="439"/>
      <c r="D28" s="398"/>
      <c r="E28" s="399"/>
      <c r="F28" s="147"/>
      <c r="G28" s="147"/>
    </row>
    <row r="29" spans="1:7" ht="14.25">
      <c r="A29" s="147"/>
      <c r="B29" s="131"/>
      <c r="C29" s="132"/>
      <c r="D29" s="400"/>
      <c r="E29" s="401"/>
      <c r="F29" s="147"/>
      <c r="G29" s="147"/>
    </row>
    <row r="30" spans="1:7" ht="14.25" customHeight="1">
      <c r="A30" s="147"/>
      <c r="B30" s="437">
        <f>B21+1</f>
        <v>41977</v>
      </c>
      <c r="C30" s="468" t="str">
        <f>CHOOSE(WEEKDAY(B30,2),"星期一","星期二","星期三","星期四","星期五","星期六","星期日")</f>
        <v>星期四</v>
      </c>
      <c r="D30" s="392"/>
      <c r="E30" s="393"/>
      <c r="F30" s="147"/>
      <c r="G30" s="147"/>
    </row>
    <row r="31" spans="1:7" ht="14.25" customHeight="1">
      <c r="A31" s="147"/>
      <c r="B31" s="437"/>
      <c r="C31" s="469"/>
      <c r="D31" s="394"/>
      <c r="E31" s="395"/>
      <c r="F31" s="147"/>
      <c r="G31" s="147"/>
    </row>
    <row r="32" spans="1:7" ht="14.25">
      <c r="A32" s="147"/>
      <c r="B32" s="438"/>
      <c r="C32" s="438"/>
      <c r="D32" s="396"/>
      <c r="E32" s="397"/>
      <c r="F32" s="147"/>
      <c r="G32" s="147"/>
    </row>
    <row r="33" spans="1:7" ht="14.25">
      <c r="A33" s="147"/>
      <c r="B33" s="438"/>
      <c r="C33" s="438"/>
      <c r="D33" s="396"/>
      <c r="E33" s="395"/>
      <c r="F33" s="147"/>
      <c r="G33" s="147"/>
    </row>
    <row r="34" spans="1:7" ht="14.25">
      <c r="A34" s="147"/>
      <c r="B34" s="438"/>
      <c r="C34" s="438"/>
      <c r="D34" s="396"/>
      <c r="E34" s="395"/>
      <c r="F34" s="147"/>
      <c r="G34" s="147"/>
    </row>
    <row r="35" spans="1:7" ht="14.25">
      <c r="A35" s="147"/>
      <c r="B35" s="438"/>
      <c r="C35" s="438"/>
      <c r="D35" s="396"/>
      <c r="E35" s="395"/>
      <c r="F35" s="147"/>
      <c r="G35" s="147"/>
    </row>
    <row r="36" spans="1:7" ht="14.25">
      <c r="A36" s="147"/>
      <c r="B36" s="438"/>
      <c r="C36" s="438"/>
      <c r="D36" s="396"/>
      <c r="E36" s="395"/>
      <c r="F36" s="147"/>
      <c r="G36" s="147"/>
    </row>
    <row r="37" spans="1:7" ht="15" thickBot="1">
      <c r="A37" s="147"/>
      <c r="B37" s="439"/>
      <c r="C37" s="439"/>
      <c r="D37" s="398"/>
      <c r="E37" s="399"/>
      <c r="F37" s="147"/>
      <c r="G37" s="147"/>
    </row>
    <row r="38" spans="1:7" ht="14.25">
      <c r="A38" s="147"/>
      <c r="B38" s="131"/>
      <c r="C38" s="132"/>
      <c r="D38" s="400"/>
      <c r="E38" s="401"/>
      <c r="F38" s="147"/>
      <c r="G38" s="147"/>
    </row>
    <row r="39" spans="1:7" ht="14.25" customHeight="1">
      <c r="A39" s="147"/>
      <c r="B39" s="437">
        <f>B30+1</f>
        <v>41978</v>
      </c>
      <c r="C39" s="466" t="str">
        <f>CHOOSE(WEEKDAY(B39,2),"星期一","星期二","星期三","星期四","星期五","星期六","星期日")</f>
        <v>星期五</v>
      </c>
      <c r="D39" s="392"/>
      <c r="E39" s="393"/>
      <c r="F39" s="147"/>
      <c r="G39" s="147"/>
    </row>
    <row r="40" spans="1:7" ht="14.25" customHeight="1">
      <c r="A40" s="147"/>
      <c r="B40" s="437"/>
      <c r="C40" s="467"/>
      <c r="D40" s="394"/>
      <c r="E40" s="395"/>
      <c r="F40" s="147"/>
      <c r="G40" s="147"/>
    </row>
    <row r="41" spans="1:7" ht="14.25">
      <c r="A41" s="147"/>
      <c r="B41" s="438"/>
      <c r="C41" s="438"/>
      <c r="D41" s="396"/>
      <c r="E41" s="397"/>
      <c r="F41" s="147"/>
      <c r="G41" s="147"/>
    </row>
    <row r="42" spans="1:7" ht="14.25">
      <c r="A42" s="147"/>
      <c r="B42" s="438"/>
      <c r="C42" s="438"/>
      <c r="D42" s="396"/>
      <c r="E42" s="395"/>
      <c r="F42" s="147"/>
      <c r="G42" s="147"/>
    </row>
    <row r="43" spans="1:7" ht="14.25">
      <c r="A43" s="147"/>
      <c r="B43" s="438"/>
      <c r="C43" s="438"/>
      <c r="D43" s="396"/>
      <c r="E43" s="395"/>
      <c r="F43" s="147"/>
      <c r="G43" s="147"/>
    </row>
    <row r="44" spans="1:7" ht="14.25">
      <c r="A44" s="147"/>
      <c r="B44" s="438"/>
      <c r="C44" s="438"/>
      <c r="D44" s="396"/>
      <c r="E44" s="395"/>
      <c r="F44" s="147"/>
      <c r="G44" s="147"/>
    </row>
    <row r="45" spans="1:7" ht="14.25">
      <c r="A45" s="147"/>
      <c r="B45" s="438"/>
      <c r="C45" s="438"/>
      <c r="D45" s="396"/>
      <c r="E45" s="395"/>
      <c r="F45" s="147"/>
      <c r="G45" s="147"/>
    </row>
    <row r="46" spans="1:7" ht="15" thickBot="1">
      <c r="A46" s="147"/>
      <c r="B46" s="439"/>
      <c r="C46" s="439"/>
      <c r="D46" s="398"/>
      <c r="E46" s="399"/>
      <c r="F46" s="147"/>
      <c r="G46" s="147"/>
    </row>
    <row r="47" spans="1:7" ht="14.25">
      <c r="A47" s="147"/>
      <c r="B47" s="142"/>
      <c r="C47" s="143"/>
      <c r="D47" s="400"/>
      <c r="E47" s="401"/>
      <c r="F47" s="147"/>
      <c r="G47" s="147"/>
    </row>
    <row r="48" spans="1:7" ht="14.25" customHeight="1">
      <c r="A48" s="147"/>
      <c r="B48" s="437">
        <f>B39+1</f>
        <v>41979</v>
      </c>
      <c r="C48" s="468" t="str">
        <f>CHOOSE(WEEKDAY(B48,2),"星期一","星期二","星期三","星期四","星期五","星期六","星期日")</f>
        <v>星期六</v>
      </c>
      <c r="D48" s="392"/>
      <c r="E48" s="393"/>
      <c r="F48" s="147"/>
      <c r="G48" s="147"/>
    </row>
    <row r="49" spans="1:7" ht="14.25" customHeight="1">
      <c r="A49" s="147"/>
      <c r="B49" s="437"/>
      <c r="C49" s="469"/>
      <c r="D49" s="394"/>
      <c r="E49" s="395"/>
      <c r="F49" s="147"/>
      <c r="G49" s="147"/>
    </row>
    <row r="50" spans="1:7" ht="14.25">
      <c r="A50" s="147"/>
      <c r="B50" s="438"/>
      <c r="C50" s="438"/>
      <c r="D50" s="396"/>
      <c r="E50" s="397"/>
      <c r="F50" s="147"/>
      <c r="G50" s="147"/>
    </row>
    <row r="51" spans="1:7" ht="14.25">
      <c r="A51" s="147"/>
      <c r="B51" s="438"/>
      <c r="C51" s="438"/>
      <c r="D51" s="396"/>
      <c r="E51" s="395"/>
      <c r="F51" s="147"/>
      <c r="G51" s="147"/>
    </row>
    <row r="52" spans="1:7" ht="14.25">
      <c r="A52" s="147"/>
      <c r="B52" s="438"/>
      <c r="C52" s="438"/>
      <c r="D52" s="396"/>
      <c r="E52" s="395"/>
      <c r="F52" s="147"/>
      <c r="G52" s="147"/>
    </row>
    <row r="53" spans="1:7" ht="14.25">
      <c r="A53" s="147"/>
      <c r="B53" s="438"/>
      <c r="C53" s="438"/>
      <c r="D53" s="396"/>
      <c r="E53" s="395"/>
      <c r="F53" s="147"/>
      <c r="G53" s="147"/>
    </row>
    <row r="54" spans="1:7" ht="14.25">
      <c r="A54" s="147"/>
      <c r="B54" s="438"/>
      <c r="C54" s="438"/>
      <c r="D54" s="396"/>
      <c r="E54" s="395"/>
      <c r="F54" s="147"/>
      <c r="G54" s="147"/>
    </row>
    <row r="55" spans="1:7" ht="15" thickBot="1">
      <c r="A55" s="147"/>
      <c r="B55" s="439"/>
      <c r="C55" s="439"/>
      <c r="D55" s="398"/>
      <c r="E55" s="399"/>
      <c r="F55" s="147"/>
      <c r="G55" s="147"/>
    </row>
    <row r="56" spans="1:7" ht="14.25">
      <c r="A56" s="147"/>
      <c r="B56" s="131"/>
      <c r="C56" s="132"/>
      <c r="D56" s="400"/>
      <c r="E56" s="401"/>
      <c r="F56" s="147"/>
      <c r="G56" s="147"/>
    </row>
    <row r="57" spans="1:7" ht="14.25" customHeight="1">
      <c r="A57" s="147"/>
      <c r="B57" s="437">
        <f>B48+1</f>
        <v>41980</v>
      </c>
      <c r="C57" s="466" t="str">
        <f>CHOOSE(WEEKDAY(B57,2),"星期一","星期二","星期三","星期四","星期五","星期六","星期日")</f>
        <v>星期日</v>
      </c>
      <c r="D57" s="392"/>
      <c r="E57" s="393"/>
      <c r="F57" s="147"/>
      <c r="G57" s="147"/>
    </row>
    <row r="58" spans="1:7" ht="14.25" customHeight="1">
      <c r="A58" s="147"/>
      <c r="B58" s="437"/>
      <c r="C58" s="467"/>
      <c r="D58" s="394"/>
      <c r="E58" s="395"/>
      <c r="F58" s="147"/>
      <c r="G58" s="147"/>
    </row>
    <row r="59" spans="1:7" ht="14.25">
      <c r="A59" s="147"/>
      <c r="B59" s="438"/>
      <c r="C59" s="438"/>
      <c r="D59" s="396"/>
      <c r="E59" s="397"/>
      <c r="F59" s="147"/>
      <c r="G59" s="147"/>
    </row>
    <row r="60" spans="1:7" ht="14.25">
      <c r="A60" s="147"/>
      <c r="B60" s="438"/>
      <c r="C60" s="438"/>
      <c r="D60" s="396"/>
      <c r="E60" s="395"/>
      <c r="F60" s="147"/>
      <c r="G60" s="147"/>
    </row>
    <row r="61" spans="1:7" ht="14.25">
      <c r="A61" s="147"/>
      <c r="B61" s="438"/>
      <c r="C61" s="438"/>
      <c r="D61" s="396"/>
      <c r="E61" s="395"/>
      <c r="F61" s="147"/>
      <c r="G61" s="147"/>
    </row>
    <row r="62" spans="1:7" ht="14.25">
      <c r="A62" s="147"/>
      <c r="B62" s="438"/>
      <c r="C62" s="438"/>
      <c r="D62" s="396"/>
      <c r="E62" s="395"/>
      <c r="F62" s="147"/>
      <c r="G62" s="147"/>
    </row>
    <row r="63" spans="1:7" ht="14.25">
      <c r="A63" s="147"/>
      <c r="B63" s="438"/>
      <c r="C63" s="438"/>
      <c r="D63" s="396"/>
      <c r="E63" s="395"/>
      <c r="F63" s="147"/>
      <c r="G63" s="147"/>
    </row>
    <row r="64" spans="1:7" ht="15" thickBot="1">
      <c r="A64" s="147"/>
      <c r="B64" s="439"/>
      <c r="C64" s="439"/>
      <c r="D64" s="398"/>
      <c r="E64" s="399"/>
      <c r="F64" s="147"/>
      <c r="G64" s="147"/>
    </row>
    <row r="65" spans="1:7" ht="14.25">
      <c r="A65" s="147"/>
      <c r="B65" s="131"/>
      <c r="C65" s="132"/>
      <c r="D65" s="400"/>
      <c r="E65" s="401"/>
      <c r="F65" s="147"/>
      <c r="G65" s="147"/>
    </row>
    <row r="66" spans="1:7" ht="14.25" customHeight="1">
      <c r="A66" s="147"/>
      <c r="B66" s="437">
        <f>B57+1</f>
        <v>41981</v>
      </c>
      <c r="C66" s="468" t="str">
        <f>CHOOSE(WEEKDAY(B66,2),"星期一","星期二","星期三","星期四","星期五","星期六","星期日")</f>
        <v>星期一</v>
      </c>
      <c r="D66" s="392"/>
      <c r="E66" s="393"/>
      <c r="F66" s="147"/>
      <c r="G66" s="147"/>
    </row>
    <row r="67" spans="1:7" ht="14.25" customHeight="1">
      <c r="A67" s="147"/>
      <c r="B67" s="437"/>
      <c r="C67" s="469"/>
      <c r="D67" s="394"/>
      <c r="E67" s="395"/>
      <c r="F67" s="147"/>
      <c r="G67" s="147"/>
    </row>
    <row r="68" spans="1:7" ht="14.25">
      <c r="A68" s="147"/>
      <c r="B68" s="438"/>
      <c r="C68" s="438"/>
      <c r="D68" s="396"/>
      <c r="E68" s="397"/>
      <c r="F68" s="147"/>
      <c r="G68" s="147"/>
    </row>
    <row r="69" spans="1:7" ht="14.25">
      <c r="A69" s="147"/>
      <c r="B69" s="438"/>
      <c r="C69" s="438"/>
      <c r="D69" s="396"/>
      <c r="E69" s="395"/>
      <c r="F69" s="147"/>
      <c r="G69" s="147"/>
    </row>
    <row r="70" spans="1:7" ht="14.25">
      <c r="A70" s="147"/>
      <c r="B70" s="438"/>
      <c r="C70" s="438"/>
      <c r="D70" s="396"/>
      <c r="E70" s="395"/>
      <c r="F70" s="147"/>
      <c r="G70" s="147"/>
    </row>
    <row r="71" spans="1:7" ht="14.25">
      <c r="A71" s="147"/>
      <c r="B71" s="438"/>
      <c r="C71" s="438"/>
      <c r="D71" s="396"/>
      <c r="E71" s="395"/>
      <c r="F71" s="147"/>
      <c r="G71" s="147"/>
    </row>
    <row r="72" spans="1:7" ht="14.25">
      <c r="A72" s="147"/>
      <c r="B72" s="438"/>
      <c r="C72" s="438"/>
      <c r="D72" s="396"/>
      <c r="E72" s="395"/>
      <c r="F72" s="147"/>
      <c r="G72" s="147"/>
    </row>
    <row r="73" spans="1:7" ht="15" thickBot="1">
      <c r="A73" s="147"/>
      <c r="B73" s="439"/>
      <c r="C73" s="439"/>
      <c r="D73" s="398"/>
      <c r="E73" s="399"/>
      <c r="F73" s="147"/>
      <c r="G73" s="147"/>
    </row>
    <row r="74" spans="1:7" ht="14.25">
      <c r="A74" s="147"/>
      <c r="B74" s="131"/>
      <c r="C74" s="132"/>
      <c r="D74" s="400"/>
      <c r="E74" s="401"/>
      <c r="F74" s="147"/>
      <c r="G74" s="147"/>
    </row>
    <row r="75" spans="1:7" ht="14.25" customHeight="1">
      <c r="A75" s="147"/>
      <c r="B75" s="437">
        <f>B66+1</f>
        <v>41982</v>
      </c>
      <c r="C75" s="466" t="str">
        <f>CHOOSE(WEEKDAY(B75,2),"星期一","星期二","星期三","星期四","星期五","星期六","星期日")</f>
        <v>星期二</v>
      </c>
      <c r="D75" s="392"/>
      <c r="E75" s="393"/>
      <c r="F75" s="147"/>
      <c r="G75" s="147"/>
    </row>
    <row r="76" spans="1:7" ht="14.25" customHeight="1">
      <c r="A76" s="147"/>
      <c r="B76" s="437"/>
      <c r="C76" s="467"/>
      <c r="D76" s="394"/>
      <c r="E76" s="395"/>
      <c r="F76" s="147"/>
      <c r="G76" s="147"/>
    </row>
    <row r="77" spans="1:7" ht="14.25">
      <c r="A77" s="147"/>
      <c r="B77" s="438"/>
      <c r="C77" s="438"/>
      <c r="D77" s="396"/>
      <c r="E77" s="397"/>
      <c r="F77" s="147"/>
      <c r="G77" s="147"/>
    </row>
    <row r="78" spans="1:7" ht="14.25">
      <c r="A78" s="147"/>
      <c r="B78" s="438"/>
      <c r="C78" s="438"/>
      <c r="D78" s="396"/>
      <c r="E78" s="395"/>
      <c r="F78" s="147"/>
      <c r="G78" s="147"/>
    </row>
    <row r="79" spans="1:7" ht="14.25">
      <c r="A79" s="147"/>
      <c r="B79" s="438"/>
      <c r="C79" s="438"/>
      <c r="D79" s="396"/>
      <c r="E79" s="395"/>
      <c r="F79" s="147"/>
      <c r="G79" s="147"/>
    </row>
    <row r="80" spans="1:7" ht="14.25">
      <c r="A80" s="147"/>
      <c r="B80" s="438"/>
      <c r="C80" s="438"/>
      <c r="D80" s="396"/>
      <c r="E80" s="395"/>
      <c r="F80" s="147"/>
      <c r="G80" s="147"/>
    </row>
    <row r="81" spans="1:7" ht="14.25">
      <c r="A81" s="147"/>
      <c r="B81" s="438"/>
      <c r="C81" s="438"/>
      <c r="D81" s="396"/>
      <c r="E81" s="395"/>
      <c r="F81" s="147"/>
      <c r="G81" s="147"/>
    </row>
    <row r="82" spans="1:7" ht="15" thickBot="1">
      <c r="A82" s="147"/>
      <c r="B82" s="439"/>
      <c r="C82" s="439"/>
      <c r="D82" s="398"/>
      <c r="E82" s="399"/>
      <c r="F82" s="147"/>
      <c r="G82" s="147"/>
    </row>
    <row r="83" spans="1:7" ht="14.25">
      <c r="A83" s="147"/>
      <c r="B83" s="131"/>
      <c r="C83" s="132"/>
      <c r="D83" s="400"/>
      <c r="E83" s="401"/>
      <c r="F83" s="147"/>
      <c r="G83" s="147"/>
    </row>
    <row r="84" spans="1:7" ht="14.25" customHeight="1">
      <c r="A84" s="147"/>
      <c r="B84" s="437">
        <f>B75+1</f>
        <v>41983</v>
      </c>
      <c r="C84" s="468" t="str">
        <f>CHOOSE(WEEKDAY(B84,2),"星期一","星期二","星期三","星期四","星期五","星期六","星期日")</f>
        <v>星期三</v>
      </c>
      <c r="D84" s="402"/>
      <c r="E84" s="393"/>
      <c r="F84" s="147"/>
      <c r="G84" s="147"/>
    </row>
    <row r="85" spans="1:7" ht="14.25" customHeight="1">
      <c r="A85" s="147"/>
      <c r="B85" s="437"/>
      <c r="C85" s="469"/>
      <c r="D85" s="403"/>
      <c r="E85" s="395"/>
      <c r="F85" s="147"/>
      <c r="G85" s="147"/>
    </row>
    <row r="86" spans="1:7" ht="14.25">
      <c r="A86" s="147"/>
      <c r="B86" s="438"/>
      <c r="C86" s="438"/>
      <c r="D86" s="396"/>
      <c r="E86" s="397"/>
      <c r="F86" s="147"/>
      <c r="G86" s="147"/>
    </row>
    <row r="87" spans="1:7" ht="14.25">
      <c r="A87" s="147"/>
      <c r="B87" s="438"/>
      <c r="C87" s="438"/>
      <c r="D87" s="396"/>
      <c r="E87" s="395"/>
      <c r="F87" s="147"/>
      <c r="G87" s="147"/>
    </row>
    <row r="88" spans="1:7" ht="14.25">
      <c r="A88" s="147"/>
      <c r="B88" s="438"/>
      <c r="C88" s="438"/>
      <c r="D88" s="396"/>
      <c r="E88" s="395"/>
      <c r="F88" s="147"/>
      <c r="G88" s="147"/>
    </row>
    <row r="89" spans="1:7" ht="14.25">
      <c r="A89" s="147"/>
      <c r="B89" s="438"/>
      <c r="C89" s="438"/>
      <c r="D89" s="396"/>
      <c r="E89" s="395"/>
      <c r="F89" s="147"/>
      <c r="G89" s="147"/>
    </row>
    <row r="90" spans="1:7" ht="14.25">
      <c r="A90" s="147"/>
      <c r="B90" s="438"/>
      <c r="C90" s="438"/>
      <c r="D90" s="396"/>
      <c r="E90" s="395"/>
      <c r="F90" s="147"/>
      <c r="G90" s="147"/>
    </row>
    <row r="91" spans="1:7" ht="15" thickBot="1">
      <c r="A91" s="147"/>
      <c r="B91" s="439"/>
      <c r="C91" s="439"/>
      <c r="D91" s="398"/>
      <c r="E91" s="399"/>
      <c r="F91" s="147"/>
      <c r="G91" s="147"/>
    </row>
    <row r="92" spans="1:7" ht="14.25">
      <c r="A92" s="147"/>
      <c r="B92" s="131"/>
      <c r="C92" s="132"/>
      <c r="D92" s="400"/>
      <c r="E92" s="401"/>
      <c r="F92" s="147"/>
      <c r="G92" s="147"/>
    </row>
    <row r="93" spans="1:7" ht="14.25" customHeight="1">
      <c r="A93" s="147"/>
      <c r="B93" s="437">
        <f>B84+1</f>
        <v>41984</v>
      </c>
      <c r="C93" s="466" t="str">
        <f>CHOOSE(WEEKDAY(B93,2),"星期一","星期二","星期三","星期四","星期五","星期六","星期日")</f>
        <v>星期四</v>
      </c>
      <c r="D93" s="392"/>
      <c r="E93" s="393"/>
      <c r="F93" s="147"/>
      <c r="G93" s="147"/>
    </row>
    <row r="94" spans="1:7" ht="14.25" customHeight="1">
      <c r="A94" s="147"/>
      <c r="B94" s="437"/>
      <c r="C94" s="467"/>
      <c r="D94" s="394"/>
      <c r="E94" s="395"/>
      <c r="F94" s="147"/>
      <c r="G94" s="147"/>
    </row>
    <row r="95" spans="1:7" ht="14.25">
      <c r="A95" s="147"/>
      <c r="B95" s="438"/>
      <c r="C95" s="438"/>
      <c r="D95" s="396"/>
      <c r="E95" s="397"/>
      <c r="F95" s="147"/>
      <c r="G95" s="147"/>
    </row>
    <row r="96" spans="1:7" ht="14.25">
      <c r="A96" s="147"/>
      <c r="B96" s="438"/>
      <c r="C96" s="438"/>
      <c r="D96" s="396"/>
      <c r="E96" s="395"/>
      <c r="F96" s="147"/>
      <c r="G96" s="147"/>
    </row>
    <row r="97" spans="1:7" ht="14.25">
      <c r="A97" s="147"/>
      <c r="B97" s="438"/>
      <c r="C97" s="438"/>
      <c r="D97" s="396"/>
      <c r="E97" s="395"/>
      <c r="F97" s="147"/>
      <c r="G97" s="147"/>
    </row>
    <row r="98" spans="1:7" ht="14.25">
      <c r="A98" s="147"/>
      <c r="B98" s="438"/>
      <c r="C98" s="438"/>
      <c r="D98" s="396"/>
      <c r="E98" s="395"/>
      <c r="F98" s="147"/>
      <c r="G98" s="147"/>
    </row>
    <row r="99" spans="1:7" ht="14.25">
      <c r="A99" s="147"/>
      <c r="B99" s="438"/>
      <c r="C99" s="438"/>
      <c r="D99" s="396"/>
      <c r="E99" s="395"/>
      <c r="F99" s="147"/>
      <c r="G99" s="147"/>
    </row>
    <row r="100" spans="1:7" ht="15" thickBot="1">
      <c r="A100" s="147"/>
      <c r="B100" s="439"/>
      <c r="C100" s="439"/>
      <c r="D100" s="398"/>
      <c r="E100" s="399"/>
      <c r="F100" s="147"/>
      <c r="G100" s="147"/>
    </row>
    <row r="101" spans="1:7" ht="14.25">
      <c r="A101" s="147"/>
      <c r="B101" s="131"/>
      <c r="C101" s="132"/>
      <c r="D101" s="400"/>
      <c r="E101" s="401"/>
      <c r="F101" s="147"/>
      <c r="G101" s="147"/>
    </row>
    <row r="102" spans="1:7" ht="14.25" customHeight="1">
      <c r="A102" s="147"/>
      <c r="B102" s="437">
        <f>B93+1</f>
        <v>41985</v>
      </c>
      <c r="C102" s="468" t="str">
        <f>CHOOSE(WEEKDAY(B102,2),"星期一","星期二","星期三","星期四","星期五","星期六","星期日")</f>
        <v>星期五</v>
      </c>
      <c r="D102" s="392"/>
      <c r="E102" s="393"/>
      <c r="F102" s="147"/>
      <c r="G102" s="147"/>
    </row>
    <row r="103" spans="1:7" ht="14.25" customHeight="1">
      <c r="A103" s="147"/>
      <c r="B103" s="437"/>
      <c r="C103" s="469"/>
      <c r="D103" s="394"/>
      <c r="E103" s="395"/>
      <c r="F103" s="147"/>
      <c r="G103" s="147"/>
    </row>
    <row r="104" spans="1:7" ht="14.25">
      <c r="A104" s="147"/>
      <c r="B104" s="438"/>
      <c r="C104" s="438"/>
      <c r="D104" s="396"/>
      <c r="E104" s="397"/>
      <c r="F104" s="147"/>
      <c r="G104" s="147"/>
    </row>
    <row r="105" spans="1:7" ht="14.25">
      <c r="A105" s="147"/>
      <c r="B105" s="438"/>
      <c r="C105" s="438"/>
      <c r="D105" s="396"/>
      <c r="E105" s="395"/>
      <c r="F105" s="147"/>
      <c r="G105" s="147"/>
    </row>
    <row r="106" spans="1:7" ht="14.25">
      <c r="A106" s="147"/>
      <c r="B106" s="438"/>
      <c r="C106" s="438"/>
      <c r="D106" s="396"/>
      <c r="E106" s="395"/>
      <c r="F106" s="147"/>
      <c r="G106" s="147"/>
    </row>
    <row r="107" spans="1:7" ht="14.25">
      <c r="A107" s="147"/>
      <c r="B107" s="438"/>
      <c r="C107" s="438"/>
      <c r="D107" s="396"/>
      <c r="E107" s="395"/>
      <c r="F107" s="147"/>
      <c r="G107" s="147"/>
    </row>
    <row r="108" spans="1:7" ht="14.25">
      <c r="A108" s="147"/>
      <c r="B108" s="438"/>
      <c r="C108" s="438"/>
      <c r="D108" s="396"/>
      <c r="E108" s="395"/>
      <c r="F108" s="147"/>
      <c r="G108" s="147"/>
    </row>
    <row r="109" spans="1:7" ht="15" thickBot="1">
      <c r="A109" s="147"/>
      <c r="B109" s="439"/>
      <c r="C109" s="439"/>
      <c r="D109" s="398"/>
      <c r="E109" s="399"/>
      <c r="F109" s="147"/>
      <c r="G109" s="147"/>
    </row>
    <row r="110" spans="1:7" ht="14.25">
      <c r="A110" s="147"/>
      <c r="B110" s="131"/>
      <c r="C110" s="132"/>
      <c r="D110" s="400"/>
      <c r="E110" s="401"/>
      <c r="F110" s="147"/>
      <c r="G110" s="147"/>
    </row>
    <row r="111" spans="1:7" ht="14.25" customHeight="1">
      <c r="A111" s="147"/>
      <c r="B111" s="437">
        <f>B102+1</f>
        <v>41986</v>
      </c>
      <c r="C111" s="466" t="str">
        <f>CHOOSE(WEEKDAY(B111,2),"星期一","星期二","星期三","星期四","星期五","星期六","星期日")</f>
        <v>星期六</v>
      </c>
      <c r="D111" s="392"/>
      <c r="E111" s="393"/>
      <c r="F111" s="147"/>
      <c r="G111" s="147"/>
    </row>
    <row r="112" spans="1:7" ht="14.25" customHeight="1">
      <c r="A112" s="147"/>
      <c r="B112" s="437"/>
      <c r="C112" s="467"/>
      <c r="D112" s="394"/>
      <c r="E112" s="395"/>
      <c r="F112" s="147"/>
      <c r="G112" s="147"/>
    </row>
    <row r="113" spans="1:7" ht="14.25">
      <c r="A113" s="147"/>
      <c r="B113" s="438"/>
      <c r="C113" s="438"/>
      <c r="D113" s="396"/>
      <c r="E113" s="397"/>
      <c r="F113" s="147"/>
      <c r="G113" s="147"/>
    </row>
    <row r="114" spans="1:7" ht="14.25">
      <c r="A114" s="147"/>
      <c r="B114" s="438"/>
      <c r="C114" s="438"/>
      <c r="D114" s="396"/>
      <c r="E114" s="395"/>
      <c r="F114" s="147"/>
      <c r="G114" s="147"/>
    </row>
    <row r="115" spans="1:7" ht="14.25">
      <c r="A115" s="147"/>
      <c r="B115" s="438"/>
      <c r="C115" s="438"/>
      <c r="D115" s="396"/>
      <c r="E115" s="395"/>
      <c r="F115" s="147"/>
      <c r="G115" s="147"/>
    </row>
    <row r="116" spans="1:7" ht="14.25">
      <c r="A116" s="147"/>
      <c r="B116" s="438"/>
      <c r="C116" s="438"/>
      <c r="D116" s="396"/>
      <c r="E116" s="395"/>
      <c r="F116" s="147"/>
      <c r="G116" s="147"/>
    </row>
    <row r="117" spans="1:7" ht="14.25">
      <c r="A117" s="147"/>
      <c r="B117" s="438"/>
      <c r="C117" s="438"/>
      <c r="D117" s="396"/>
      <c r="E117" s="395"/>
      <c r="F117" s="147"/>
      <c r="G117" s="147"/>
    </row>
    <row r="118" spans="1:7" ht="15" thickBot="1">
      <c r="A118" s="147"/>
      <c r="B118" s="439"/>
      <c r="C118" s="439"/>
      <c r="D118" s="398"/>
      <c r="E118" s="399"/>
      <c r="F118" s="147"/>
      <c r="G118" s="147"/>
    </row>
    <row r="119" spans="1:7" ht="14.25">
      <c r="A119" s="147"/>
      <c r="B119" s="131"/>
      <c r="C119" s="132"/>
      <c r="D119" s="400"/>
      <c r="E119" s="401"/>
      <c r="F119" s="147"/>
      <c r="G119" s="147"/>
    </row>
    <row r="120" spans="1:7" ht="14.25" customHeight="1">
      <c r="A120" s="147"/>
      <c r="B120" s="437">
        <f>B111+1</f>
        <v>41987</v>
      </c>
      <c r="C120" s="468" t="str">
        <f>CHOOSE(WEEKDAY(B120,2),"星期一","星期二","星期三","星期四","星期五","星期六","星期日")</f>
        <v>星期日</v>
      </c>
      <c r="D120" s="392"/>
      <c r="E120" s="393"/>
      <c r="F120" s="147"/>
      <c r="G120" s="147"/>
    </row>
    <row r="121" spans="1:7" ht="14.25" customHeight="1">
      <c r="A121" s="147"/>
      <c r="B121" s="437"/>
      <c r="C121" s="469"/>
      <c r="D121" s="394"/>
      <c r="E121" s="395"/>
      <c r="F121" s="147"/>
      <c r="G121" s="147"/>
    </row>
    <row r="122" spans="1:7" ht="14.25">
      <c r="A122" s="147"/>
      <c r="B122" s="438"/>
      <c r="C122" s="438"/>
      <c r="D122" s="396"/>
      <c r="E122" s="397"/>
      <c r="F122" s="147"/>
      <c r="G122" s="147"/>
    </row>
    <row r="123" spans="1:7" ht="14.25">
      <c r="A123" s="147"/>
      <c r="B123" s="438"/>
      <c r="C123" s="438"/>
      <c r="D123" s="396"/>
      <c r="E123" s="395"/>
      <c r="F123" s="147"/>
      <c r="G123" s="147"/>
    </row>
    <row r="124" spans="1:7" ht="14.25">
      <c r="A124" s="147"/>
      <c r="B124" s="438"/>
      <c r="C124" s="438"/>
      <c r="D124" s="396"/>
      <c r="E124" s="395"/>
      <c r="F124" s="147"/>
      <c r="G124" s="147"/>
    </row>
    <row r="125" spans="1:7" ht="14.25">
      <c r="A125" s="147"/>
      <c r="B125" s="438"/>
      <c r="C125" s="438"/>
      <c r="D125" s="396"/>
      <c r="E125" s="395"/>
      <c r="F125" s="147"/>
      <c r="G125" s="147"/>
    </row>
    <row r="126" spans="1:7" ht="14.25">
      <c r="A126" s="147"/>
      <c r="B126" s="438"/>
      <c r="C126" s="438"/>
      <c r="D126" s="396"/>
      <c r="E126" s="395"/>
      <c r="F126" s="147"/>
      <c r="G126" s="147"/>
    </row>
    <row r="127" spans="1:7" ht="15" thickBot="1">
      <c r="A127" s="147"/>
      <c r="B127" s="439"/>
      <c r="C127" s="439"/>
      <c r="D127" s="398"/>
      <c r="E127" s="399"/>
      <c r="F127" s="147"/>
      <c r="G127" s="147"/>
    </row>
    <row r="128" spans="1:7" ht="14.25">
      <c r="A128" s="147"/>
      <c r="B128" s="131"/>
      <c r="C128" s="132"/>
      <c r="D128" s="400"/>
      <c r="E128" s="401"/>
      <c r="F128" s="147"/>
      <c r="G128" s="147"/>
    </row>
    <row r="129" spans="1:7" ht="14.25" customHeight="1">
      <c r="A129" s="147"/>
      <c r="B129" s="437">
        <f>B120+1</f>
        <v>41988</v>
      </c>
      <c r="C129" s="466" t="str">
        <f>CHOOSE(WEEKDAY(B129,2),"星期一","星期二","星期三","星期四","星期五","星期六","星期日")</f>
        <v>星期一</v>
      </c>
      <c r="D129" s="392"/>
      <c r="E129" s="393"/>
      <c r="F129" s="147"/>
      <c r="G129" s="147"/>
    </row>
    <row r="130" spans="1:7" ht="14.25" customHeight="1">
      <c r="A130" s="147"/>
      <c r="B130" s="437"/>
      <c r="C130" s="467"/>
      <c r="D130" s="394"/>
      <c r="E130" s="395"/>
      <c r="F130" s="147"/>
      <c r="G130" s="147"/>
    </row>
    <row r="131" spans="1:7" ht="14.25">
      <c r="A131" s="147"/>
      <c r="B131" s="438"/>
      <c r="C131" s="438"/>
      <c r="D131" s="396"/>
      <c r="E131" s="397"/>
      <c r="F131" s="147"/>
      <c r="G131" s="147"/>
    </row>
    <row r="132" spans="1:7" ht="14.25">
      <c r="A132" s="147"/>
      <c r="B132" s="438"/>
      <c r="C132" s="438"/>
      <c r="D132" s="396"/>
      <c r="E132" s="395"/>
      <c r="F132" s="147"/>
      <c r="G132" s="147"/>
    </row>
    <row r="133" spans="1:7" ht="14.25">
      <c r="A133" s="147"/>
      <c r="B133" s="438"/>
      <c r="C133" s="438"/>
      <c r="D133" s="396"/>
      <c r="E133" s="395"/>
      <c r="F133" s="147"/>
      <c r="G133" s="147"/>
    </row>
    <row r="134" spans="1:7" ht="14.25">
      <c r="A134" s="147"/>
      <c r="B134" s="438"/>
      <c r="C134" s="438"/>
      <c r="D134" s="396"/>
      <c r="E134" s="395"/>
      <c r="F134" s="147"/>
      <c r="G134" s="147"/>
    </row>
    <row r="135" spans="1:7" ht="14.25">
      <c r="A135" s="147"/>
      <c r="B135" s="438"/>
      <c r="C135" s="438"/>
      <c r="D135" s="396"/>
      <c r="E135" s="395"/>
      <c r="F135" s="147"/>
      <c r="G135" s="147"/>
    </row>
    <row r="136" spans="1:7" ht="15" thickBot="1">
      <c r="A136" s="147"/>
      <c r="B136" s="439"/>
      <c r="C136" s="439"/>
      <c r="D136" s="398"/>
      <c r="E136" s="399"/>
      <c r="F136" s="147"/>
      <c r="G136" s="147"/>
    </row>
    <row r="137" spans="1:7" ht="14.25">
      <c r="A137" s="147"/>
      <c r="B137" s="131"/>
      <c r="C137" s="132"/>
      <c r="D137" s="400"/>
      <c r="E137" s="401"/>
      <c r="F137" s="147"/>
      <c r="G137" s="147"/>
    </row>
    <row r="138" spans="1:7" ht="14.25" customHeight="1">
      <c r="A138" s="147"/>
      <c r="B138" s="437">
        <f>B129+1</f>
        <v>41989</v>
      </c>
      <c r="C138" s="468" t="str">
        <f>CHOOSE(WEEKDAY(B138,2),"星期一","星期二","星期三","星期四","星期五","星期六","星期日")</f>
        <v>星期二</v>
      </c>
      <c r="D138" s="392"/>
      <c r="E138" s="393"/>
      <c r="F138" s="147"/>
      <c r="G138" s="147"/>
    </row>
    <row r="139" spans="1:7" ht="14.25" customHeight="1">
      <c r="A139" s="147"/>
      <c r="B139" s="437"/>
      <c r="C139" s="469"/>
      <c r="D139" s="394"/>
      <c r="E139" s="395"/>
      <c r="F139" s="147"/>
      <c r="G139" s="147"/>
    </row>
    <row r="140" spans="1:7" ht="14.25">
      <c r="A140" s="147"/>
      <c r="B140" s="438"/>
      <c r="C140" s="438"/>
      <c r="D140" s="396"/>
      <c r="E140" s="397"/>
      <c r="F140" s="147"/>
      <c r="G140" s="147"/>
    </row>
    <row r="141" spans="1:7" ht="14.25">
      <c r="A141" s="147"/>
      <c r="B141" s="438"/>
      <c r="C141" s="438"/>
      <c r="D141" s="396"/>
      <c r="E141" s="395"/>
      <c r="F141" s="147"/>
      <c r="G141" s="147"/>
    </row>
    <row r="142" spans="1:7" ht="14.25">
      <c r="A142" s="147"/>
      <c r="B142" s="438"/>
      <c r="C142" s="438"/>
      <c r="D142" s="396"/>
      <c r="E142" s="395"/>
      <c r="F142" s="147"/>
      <c r="G142" s="147"/>
    </row>
    <row r="143" spans="1:7" ht="14.25">
      <c r="A143" s="147"/>
      <c r="B143" s="438"/>
      <c r="C143" s="438"/>
      <c r="D143" s="396"/>
      <c r="E143" s="395"/>
      <c r="F143" s="147"/>
      <c r="G143" s="147"/>
    </row>
    <row r="144" spans="1:7" ht="14.25">
      <c r="A144" s="147"/>
      <c r="B144" s="438"/>
      <c r="C144" s="438"/>
      <c r="D144" s="396"/>
      <c r="E144" s="395"/>
      <c r="F144" s="147"/>
      <c r="G144" s="147"/>
    </row>
    <row r="145" spans="1:7" ht="15" thickBot="1">
      <c r="A145" s="147"/>
      <c r="B145" s="439"/>
      <c r="C145" s="439"/>
      <c r="D145" s="398"/>
      <c r="E145" s="399"/>
      <c r="F145" s="147"/>
      <c r="G145" s="147"/>
    </row>
    <row r="146" spans="1:7" ht="14.25">
      <c r="A146" s="147"/>
      <c r="B146" s="131"/>
      <c r="C146" s="132"/>
      <c r="D146" s="400"/>
      <c r="E146" s="401"/>
      <c r="F146" s="147"/>
      <c r="G146" s="147"/>
    </row>
    <row r="147" spans="1:7" ht="14.25" customHeight="1">
      <c r="A147" s="147"/>
      <c r="B147" s="437">
        <f>B138+1</f>
        <v>41990</v>
      </c>
      <c r="C147" s="466" t="str">
        <f>CHOOSE(WEEKDAY(B147,2),"星期一","星期二","星期三","星期四","星期五","星期六","星期日")</f>
        <v>星期三</v>
      </c>
      <c r="D147" s="392"/>
      <c r="E147" s="393"/>
      <c r="F147" s="147"/>
      <c r="G147" s="147"/>
    </row>
    <row r="148" spans="1:7" ht="14.25" customHeight="1">
      <c r="A148" s="147"/>
      <c r="B148" s="437"/>
      <c r="C148" s="467"/>
      <c r="D148" s="394"/>
      <c r="E148" s="395"/>
      <c r="F148" s="147"/>
      <c r="G148" s="147"/>
    </row>
    <row r="149" spans="1:7" ht="14.25">
      <c r="A149" s="147"/>
      <c r="B149" s="438"/>
      <c r="C149" s="438"/>
      <c r="D149" s="396"/>
      <c r="E149" s="397"/>
      <c r="F149" s="147"/>
      <c r="G149" s="147"/>
    </row>
    <row r="150" spans="1:7" ht="14.25">
      <c r="A150" s="147"/>
      <c r="B150" s="438"/>
      <c r="C150" s="438"/>
      <c r="D150" s="396"/>
      <c r="E150" s="395"/>
      <c r="F150" s="147"/>
      <c r="G150" s="147"/>
    </row>
    <row r="151" spans="1:7" ht="14.25">
      <c r="A151" s="147"/>
      <c r="B151" s="438"/>
      <c r="C151" s="438"/>
      <c r="D151" s="396"/>
      <c r="E151" s="395"/>
      <c r="F151" s="147"/>
      <c r="G151" s="147"/>
    </row>
    <row r="152" spans="1:7" ht="14.25">
      <c r="A152" s="147"/>
      <c r="B152" s="438"/>
      <c r="C152" s="438"/>
      <c r="D152" s="396"/>
      <c r="E152" s="395"/>
      <c r="F152" s="147"/>
      <c r="G152" s="147"/>
    </row>
    <row r="153" spans="1:7" ht="14.25">
      <c r="A153" s="147"/>
      <c r="B153" s="438"/>
      <c r="C153" s="438"/>
      <c r="D153" s="396"/>
      <c r="E153" s="395"/>
      <c r="F153" s="147"/>
      <c r="G153" s="147"/>
    </row>
    <row r="154" spans="1:7" ht="15" thickBot="1">
      <c r="A154" s="147"/>
      <c r="B154" s="439"/>
      <c r="C154" s="439"/>
      <c r="D154" s="398"/>
      <c r="E154" s="399"/>
      <c r="F154" s="147"/>
      <c r="G154" s="147"/>
    </row>
    <row r="155" spans="1:7" ht="14.25">
      <c r="A155" s="147"/>
      <c r="B155" s="131"/>
      <c r="C155" s="132"/>
      <c r="D155" s="400"/>
      <c r="E155" s="401"/>
      <c r="F155" s="147"/>
      <c r="G155" s="147"/>
    </row>
    <row r="156" spans="1:7" ht="14.25" customHeight="1">
      <c r="A156" s="147"/>
      <c r="B156" s="437">
        <f>B147+1</f>
        <v>41991</v>
      </c>
      <c r="C156" s="468" t="str">
        <f>CHOOSE(WEEKDAY(B156,2),"星期一","星期二","星期三","星期四","星期五","星期六","星期日")</f>
        <v>星期四</v>
      </c>
      <c r="D156" s="392"/>
      <c r="E156" s="393"/>
      <c r="F156" s="147"/>
      <c r="G156" s="147"/>
    </row>
    <row r="157" spans="1:7" ht="14.25" customHeight="1">
      <c r="A157" s="147"/>
      <c r="B157" s="437"/>
      <c r="C157" s="469"/>
      <c r="D157" s="394"/>
      <c r="E157" s="395"/>
      <c r="F157" s="147"/>
      <c r="G157" s="147"/>
    </row>
    <row r="158" spans="1:7" ht="14.25">
      <c r="A158" s="147"/>
      <c r="B158" s="438"/>
      <c r="C158" s="438"/>
      <c r="D158" s="396"/>
      <c r="E158" s="397"/>
      <c r="F158" s="147"/>
      <c r="G158" s="147"/>
    </row>
    <row r="159" spans="1:7" ht="14.25">
      <c r="A159" s="147"/>
      <c r="B159" s="438"/>
      <c r="C159" s="438"/>
      <c r="D159" s="396"/>
      <c r="E159" s="395"/>
      <c r="F159" s="147"/>
      <c r="G159" s="147"/>
    </row>
    <row r="160" spans="1:7" ht="14.25">
      <c r="A160" s="147"/>
      <c r="B160" s="438"/>
      <c r="C160" s="438"/>
      <c r="D160" s="396"/>
      <c r="E160" s="395"/>
      <c r="F160" s="147"/>
      <c r="G160" s="147"/>
    </row>
    <row r="161" spans="1:7" ht="14.25">
      <c r="A161" s="147"/>
      <c r="B161" s="438"/>
      <c r="C161" s="438"/>
      <c r="D161" s="396"/>
      <c r="E161" s="395"/>
      <c r="F161" s="147"/>
      <c r="G161" s="147"/>
    </row>
    <row r="162" spans="1:7" ht="14.25">
      <c r="A162" s="147"/>
      <c r="B162" s="438"/>
      <c r="C162" s="438"/>
      <c r="D162" s="396"/>
      <c r="E162" s="395"/>
      <c r="F162" s="147"/>
      <c r="G162" s="147"/>
    </row>
    <row r="163" spans="1:7" ht="15" thickBot="1">
      <c r="A163" s="147"/>
      <c r="B163" s="439"/>
      <c r="C163" s="439"/>
      <c r="D163" s="398"/>
      <c r="E163" s="399"/>
      <c r="F163" s="147"/>
      <c r="G163" s="147"/>
    </row>
    <row r="164" spans="1:7" ht="14.25">
      <c r="A164" s="147"/>
      <c r="B164" s="131"/>
      <c r="C164" s="132"/>
      <c r="D164" s="400"/>
      <c r="E164" s="401"/>
      <c r="F164" s="147"/>
      <c r="G164" s="147"/>
    </row>
    <row r="165" spans="1:7" ht="14.25" customHeight="1">
      <c r="A165" s="147"/>
      <c r="B165" s="437">
        <f>B156+1</f>
        <v>41992</v>
      </c>
      <c r="C165" s="466" t="str">
        <f>CHOOSE(WEEKDAY(B165,2),"星期一","星期二","星期三","星期四","星期五","星期六","星期日")</f>
        <v>星期五</v>
      </c>
      <c r="D165" s="392"/>
      <c r="E165" s="393"/>
      <c r="F165" s="147"/>
      <c r="G165" s="147"/>
    </row>
    <row r="166" spans="1:7" ht="14.25" customHeight="1">
      <c r="A166" s="147"/>
      <c r="B166" s="437"/>
      <c r="C166" s="467"/>
      <c r="D166" s="394"/>
      <c r="E166" s="395"/>
      <c r="F166" s="147"/>
      <c r="G166" s="147"/>
    </row>
    <row r="167" spans="1:7" ht="14.25">
      <c r="A167" s="147"/>
      <c r="B167" s="438"/>
      <c r="C167" s="438"/>
      <c r="D167" s="396"/>
      <c r="E167" s="397"/>
      <c r="F167" s="147"/>
      <c r="G167" s="147"/>
    </row>
    <row r="168" spans="1:7" ht="14.25">
      <c r="A168" s="147"/>
      <c r="B168" s="438"/>
      <c r="C168" s="438"/>
      <c r="D168" s="396"/>
      <c r="E168" s="395"/>
      <c r="F168" s="147"/>
      <c r="G168" s="147"/>
    </row>
    <row r="169" spans="1:7" ht="14.25">
      <c r="A169" s="147"/>
      <c r="B169" s="438"/>
      <c r="C169" s="438"/>
      <c r="D169" s="396"/>
      <c r="E169" s="395"/>
      <c r="F169" s="147"/>
      <c r="G169" s="147"/>
    </row>
    <row r="170" spans="1:7" ht="14.25">
      <c r="A170" s="147"/>
      <c r="B170" s="438"/>
      <c r="C170" s="438"/>
      <c r="D170" s="396"/>
      <c r="E170" s="395"/>
      <c r="F170" s="147"/>
      <c r="G170" s="147"/>
    </row>
    <row r="171" spans="1:7" ht="14.25">
      <c r="A171" s="147"/>
      <c r="B171" s="438"/>
      <c r="C171" s="438"/>
      <c r="D171" s="396"/>
      <c r="E171" s="395"/>
      <c r="F171" s="147"/>
      <c r="G171" s="147"/>
    </row>
    <row r="172" spans="1:7" ht="15" thickBot="1">
      <c r="A172" s="147"/>
      <c r="B172" s="439"/>
      <c r="C172" s="439"/>
      <c r="D172" s="398"/>
      <c r="E172" s="399"/>
      <c r="F172" s="147"/>
      <c r="G172" s="147"/>
    </row>
    <row r="173" spans="1:7" ht="14.25">
      <c r="A173" s="147"/>
      <c r="B173" s="131"/>
      <c r="C173" s="132"/>
      <c r="D173" s="400"/>
      <c r="E173" s="401"/>
      <c r="F173" s="147"/>
      <c r="G173" s="147"/>
    </row>
    <row r="174" spans="1:7" ht="14.25" customHeight="1">
      <c r="A174" s="147"/>
      <c r="B174" s="437">
        <f>B165+1</f>
        <v>41993</v>
      </c>
      <c r="C174" s="468" t="str">
        <f>CHOOSE(WEEKDAY(B174,2),"星期一","星期二","星期三","星期四","星期五","星期六","星期日")</f>
        <v>星期六</v>
      </c>
      <c r="D174" s="392"/>
      <c r="E174" s="393"/>
      <c r="F174" s="147"/>
      <c r="G174" s="147"/>
    </row>
    <row r="175" spans="1:7" ht="14.25" customHeight="1">
      <c r="A175" s="147"/>
      <c r="B175" s="437"/>
      <c r="C175" s="469"/>
      <c r="D175" s="394"/>
      <c r="E175" s="395"/>
      <c r="F175" s="147"/>
      <c r="G175" s="147"/>
    </row>
    <row r="176" spans="1:7" ht="14.25">
      <c r="A176" s="147"/>
      <c r="B176" s="438"/>
      <c r="C176" s="438"/>
      <c r="D176" s="396"/>
      <c r="E176" s="397"/>
      <c r="F176" s="147"/>
      <c r="G176" s="147"/>
    </row>
    <row r="177" spans="1:7" ht="14.25">
      <c r="A177" s="147"/>
      <c r="B177" s="438"/>
      <c r="C177" s="438"/>
      <c r="D177" s="396"/>
      <c r="E177" s="395"/>
      <c r="F177" s="147"/>
      <c r="G177" s="147"/>
    </row>
    <row r="178" spans="1:7" ht="14.25">
      <c r="A178" s="147"/>
      <c r="B178" s="438"/>
      <c r="C178" s="438"/>
      <c r="D178" s="396"/>
      <c r="E178" s="395"/>
      <c r="F178" s="147"/>
      <c r="G178" s="147"/>
    </row>
    <row r="179" spans="1:7" ht="14.25">
      <c r="A179" s="147"/>
      <c r="B179" s="438"/>
      <c r="C179" s="438"/>
      <c r="D179" s="396"/>
      <c r="E179" s="395"/>
      <c r="F179" s="147"/>
      <c r="G179" s="147"/>
    </row>
    <row r="180" spans="1:7" ht="14.25">
      <c r="A180" s="147"/>
      <c r="B180" s="438"/>
      <c r="C180" s="438"/>
      <c r="D180" s="396"/>
      <c r="E180" s="395"/>
      <c r="F180" s="147"/>
      <c r="G180" s="147"/>
    </row>
    <row r="181" spans="1:7" ht="15" thickBot="1">
      <c r="A181" s="147"/>
      <c r="B181" s="439"/>
      <c r="C181" s="439"/>
      <c r="D181" s="398"/>
      <c r="E181" s="399"/>
      <c r="F181" s="147"/>
      <c r="G181" s="147"/>
    </row>
    <row r="182" spans="1:7" ht="14.25">
      <c r="A182" s="147"/>
      <c r="B182" s="131"/>
      <c r="C182" s="132"/>
      <c r="D182" s="400"/>
      <c r="E182" s="401"/>
      <c r="F182" s="147"/>
      <c r="G182" s="147"/>
    </row>
    <row r="183" spans="1:7" ht="14.25" customHeight="1">
      <c r="A183" s="147"/>
      <c r="B183" s="437">
        <f>B174+1</f>
        <v>41994</v>
      </c>
      <c r="C183" s="466" t="str">
        <f>CHOOSE(WEEKDAY(B183,2),"星期一","星期二","星期三","星期四","星期五","星期六","星期日")</f>
        <v>星期日</v>
      </c>
      <c r="D183" s="392"/>
      <c r="E183" s="393"/>
      <c r="F183" s="147"/>
      <c r="G183" s="147"/>
    </row>
    <row r="184" spans="1:7" ht="14.25" customHeight="1">
      <c r="A184" s="147"/>
      <c r="B184" s="437"/>
      <c r="C184" s="467"/>
      <c r="D184" s="394"/>
      <c r="E184" s="395"/>
      <c r="F184" s="147"/>
      <c r="G184" s="147"/>
    </row>
    <row r="185" spans="1:7" ht="14.25">
      <c r="A185" s="147"/>
      <c r="B185" s="438"/>
      <c r="C185" s="438"/>
      <c r="D185" s="396"/>
      <c r="E185" s="397"/>
      <c r="F185" s="147"/>
      <c r="G185" s="147"/>
    </row>
    <row r="186" spans="1:7" ht="14.25">
      <c r="A186" s="147"/>
      <c r="B186" s="438"/>
      <c r="C186" s="438"/>
      <c r="D186" s="396"/>
      <c r="E186" s="395"/>
      <c r="F186" s="147"/>
      <c r="G186" s="147"/>
    </row>
    <row r="187" spans="1:7" ht="14.25">
      <c r="A187" s="147"/>
      <c r="B187" s="438"/>
      <c r="C187" s="438"/>
      <c r="D187" s="396"/>
      <c r="E187" s="395"/>
      <c r="F187" s="147"/>
      <c r="G187" s="147"/>
    </row>
    <row r="188" spans="1:7" ht="14.25">
      <c r="A188" s="147"/>
      <c r="B188" s="438"/>
      <c r="C188" s="438"/>
      <c r="D188" s="396"/>
      <c r="E188" s="395"/>
      <c r="F188" s="147"/>
      <c r="G188" s="147"/>
    </row>
    <row r="189" spans="1:7" ht="14.25">
      <c r="A189" s="147"/>
      <c r="B189" s="438"/>
      <c r="C189" s="438"/>
      <c r="D189" s="396"/>
      <c r="E189" s="395"/>
      <c r="F189" s="147"/>
      <c r="G189" s="147"/>
    </row>
    <row r="190" spans="1:7" ht="15" thickBot="1">
      <c r="A190" s="147"/>
      <c r="B190" s="439"/>
      <c r="C190" s="439"/>
      <c r="D190" s="398"/>
      <c r="E190" s="399"/>
      <c r="F190" s="147"/>
      <c r="G190" s="147"/>
    </row>
    <row r="191" spans="1:7" ht="14.25">
      <c r="A191" s="147"/>
      <c r="B191" s="131"/>
      <c r="C191" s="132"/>
      <c r="D191" s="400"/>
      <c r="E191" s="401"/>
      <c r="F191" s="147"/>
      <c r="G191" s="147"/>
    </row>
    <row r="192" spans="1:7" ht="14.25" customHeight="1">
      <c r="A192" s="147"/>
      <c r="B192" s="437">
        <f>B183+1</f>
        <v>41995</v>
      </c>
      <c r="C192" s="468" t="str">
        <f>CHOOSE(WEEKDAY(B192,2),"星期一","星期二","星期三","星期四","星期五","星期六","星期日")</f>
        <v>星期一</v>
      </c>
      <c r="D192" s="392"/>
      <c r="E192" s="393"/>
      <c r="F192" s="147"/>
      <c r="G192" s="147"/>
    </row>
    <row r="193" spans="1:7" ht="14.25" customHeight="1">
      <c r="A193" s="147"/>
      <c r="B193" s="437"/>
      <c r="C193" s="469"/>
      <c r="D193" s="394"/>
      <c r="E193" s="395"/>
      <c r="F193" s="147"/>
      <c r="G193" s="147"/>
    </row>
    <row r="194" spans="1:7" ht="14.25">
      <c r="A194" s="147"/>
      <c r="B194" s="438"/>
      <c r="C194" s="438"/>
      <c r="D194" s="396"/>
      <c r="E194" s="397"/>
      <c r="F194" s="147"/>
      <c r="G194" s="147"/>
    </row>
    <row r="195" spans="1:7" ht="14.25">
      <c r="A195" s="147"/>
      <c r="B195" s="438"/>
      <c r="C195" s="438"/>
      <c r="D195" s="396"/>
      <c r="E195" s="395"/>
      <c r="F195" s="147"/>
      <c r="G195" s="147"/>
    </row>
    <row r="196" spans="1:7" ht="14.25">
      <c r="A196" s="147"/>
      <c r="B196" s="438"/>
      <c r="C196" s="438"/>
      <c r="D196" s="396"/>
      <c r="E196" s="395"/>
      <c r="F196" s="147"/>
      <c r="G196" s="147"/>
    </row>
    <row r="197" spans="1:7" ht="14.25">
      <c r="A197" s="147"/>
      <c r="B197" s="438"/>
      <c r="C197" s="438"/>
      <c r="D197" s="396"/>
      <c r="E197" s="395"/>
      <c r="F197" s="147"/>
      <c r="G197" s="147"/>
    </row>
    <row r="198" spans="1:7" ht="14.25">
      <c r="A198" s="147"/>
      <c r="B198" s="438"/>
      <c r="C198" s="438"/>
      <c r="D198" s="396"/>
      <c r="E198" s="395"/>
      <c r="F198" s="147"/>
      <c r="G198" s="147"/>
    </row>
    <row r="199" spans="1:7" ht="15" thickBot="1">
      <c r="A199" s="147"/>
      <c r="B199" s="439"/>
      <c r="C199" s="439"/>
      <c r="D199" s="398"/>
      <c r="E199" s="399"/>
      <c r="F199" s="147"/>
      <c r="G199" s="147"/>
    </row>
    <row r="200" spans="1:7" ht="14.25">
      <c r="A200" s="147"/>
      <c r="B200" s="131"/>
      <c r="C200" s="132"/>
      <c r="D200" s="400"/>
      <c r="E200" s="401"/>
      <c r="F200" s="147"/>
      <c r="G200" s="147"/>
    </row>
    <row r="201" spans="1:7" ht="14.25" customHeight="1">
      <c r="A201" s="147"/>
      <c r="B201" s="437">
        <f>B192+1</f>
        <v>41996</v>
      </c>
      <c r="C201" s="466" t="str">
        <f>CHOOSE(WEEKDAY(B201,2),"星期一","星期二","星期三","星期四","星期五","星期六","星期日")</f>
        <v>星期二</v>
      </c>
      <c r="D201" s="392"/>
      <c r="E201" s="393"/>
      <c r="F201" s="147"/>
      <c r="G201" s="147"/>
    </row>
    <row r="202" spans="1:7" ht="14.25" customHeight="1">
      <c r="A202" s="147"/>
      <c r="B202" s="437"/>
      <c r="C202" s="467"/>
      <c r="D202" s="394"/>
      <c r="E202" s="395"/>
      <c r="F202" s="147"/>
      <c r="G202" s="147"/>
    </row>
    <row r="203" spans="1:7" ht="14.25">
      <c r="A203" s="147"/>
      <c r="B203" s="438"/>
      <c r="C203" s="438"/>
      <c r="D203" s="396"/>
      <c r="E203" s="397"/>
      <c r="F203" s="147"/>
      <c r="G203" s="147"/>
    </row>
    <row r="204" spans="1:7" ht="14.25">
      <c r="A204" s="147"/>
      <c r="B204" s="438"/>
      <c r="C204" s="438"/>
      <c r="D204" s="396"/>
      <c r="E204" s="395"/>
      <c r="F204" s="147"/>
      <c r="G204" s="147"/>
    </row>
    <row r="205" spans="1:7" ht="14.25">
      <c r="A205" s="147"/>
      <c r="B205" s="438"/>
      <c r="C205" s="438"/>
      <c r="D205" s="396"/>
      <c r="E205" s="395"/>
      <c r="F205" s="147"/>
      <c r="G205" s="147"/>
    </row>
    <row r="206" spans="1:7" ht="14.25">
      <c r="A206" s="147"/>
      <c r="B206" s="438"/>
      <c r="C206" s="438"/>
      <c r="D206" s="396"/>
      <c r="E206" s="395"/>
      <c r="F206" s="147"/>
      <c r="G206" s="147"/>
    </row>
    <row r="207" spans="1:7" ht="14.25">
      <c r="A207" s="147"/>
      <c r="B207" s="438"/>
      <c r="C207" s="438"/>
      <c r="D207" s="396"/>
      <c r="E207" s="395"/>
      <c r="F207" s="147"/>
      <c r="G207" s="147"/>
    </row>
    <row r="208" spans="1:7" ht="15" thickBot="1">
      <c r="A208" s="147"/>
      <c r="B208" s="439"/>
      <c r="C208" s="439"/>
      <c r="D208" s="398"/>
      <c r="E208" s="399"/>
      <c r="F208" s="147"/>
      <c r="G208" s="147"/>
    </row>
    <row r="209" spans="1:7" ht="14.25">
      <c r="A209" s="147"/>
      <c r="B209" s="131"/>
      <c r="C209" s="132"/>
      <c r="D209" s="400"/>
      <c r="E209" s="401"/>
      <c r="F209" s="147"/>
      <c r="G209" s="147"/>
    </row>
    <row r="210" spans="1:7" ht="14.25" customHeight="1">
      <c r="A210" s="147"/>
      <c r="B210" s="437">
        <f>B201+1</f>
        <v>41997</v>
      </c>
      <c r="C210" s="468" t="str">
        <f>CHOOSE(WEEKDAY(B210,2),"星期一","星期二","星期三","星期四","星期五","星期六","星期日")</f>
        <v>星期三</v>
      </c>
      <c r="D210" s="392"/>
      <c r="E210" s="393"/>
      <c r="F210" s="147"/>
      <c r="G210" s="147"/>
    </row>
    <row r="211" spans="1:7" ht="14.25" customHeight="1">
      <c r="A211" s="147"/>
      <c r="B211" s="437"/>
      <c r="C211" s="469"/>
      <c r="D211" s="394"/>
      <c r="E211" s="395"/>
      <c r="F211" s="147"/>
      <c r="G211" s="147"/>
    </row>
    <row r="212" spans="1:7" ht="14.25">
      <c r="A212" s="147"/>
      <c r="B212" s="438"/>
      <c r="C212" s="438"/>
      <c r="D212" s="396"/>
      <c r="E212" s="397"/>
      <c r="F212" s="147"/>
      <c r="G212" s="147"/>
    </row>
    <row r="213" spans="1:7" ht="14.25">
      <c r="A213" s="147"/>
      <c r="B213" s="438"/>
      <c r="C213" s="438"/>
      <c r="D213" s="396"/>
      <c r="E213" s="395"/>
      <c r="F213" s="147"/>
      <c r="G213" s="147"/>
    </row>
    <row r="214" spans="1:7" ht="14.25">
      <c r="A214" s="147"/>
      <c r="B214" s="438"/>
      <c r="C214" s="438"/>
      <c r="D214" s="396"/>
      <c r="E214" s="395"/>
      <c r="F214" s="147"/>
      <c r="G214" s="147"/>
    </row>
    <row r="215" spans="1:7" ht="14.25">
      <c r="A215" s="147"/>
      <c r="B215" s="438"/>
      <c r="C215" s="438"/>
      <c r="D215" s="396"/>
      <c r="E215" s="395"/>
      <c r="F215" s="147"/>
      <c r="G215" s="147"/>
    </row>
    <row r="216" spans="1:7" ht="14.25">
      <c r="A216" s="147"/>
      <c r="B216" s="438"/>
      <c r="C216" s="438"/>
      <c r="D216" s="396"/>
      <c r="E216" s="395"/>
      <c r="F216" s="147"/>
      <c r="G216" s="147"/>
    </row>
    <row r="217" spans="1:7" ht="15" thickBot="1">
      <c r="A217" s="147"/>
      <c r="B217" s="439"/>
      <c r="C217" s="439"/>
      <c r="D217" s="398"/>
      <c r="E217" s="399"/>
      <c r="F217" s="147"/>
      <c r="G217" s="147"/>
    </row>
    <row r="218" spans="1:7" ht="14.25">
      <c r="A218" s="147"/>
      <c r="B218" s="131"/>
      <c r="C218" s="132"/>
      <c r="D218" s="400"/>
      <c r="E218" s="401"/>
      <c r="F218" s="147"/>
      <c r="G218" s="147"/>
    </row>
    <row r="219" spans="1:7" ht="14.25" customHeight="1">
      <c r="A219" s="147"/>
      <c r="B219" s="437">
        <f>B210+1</f>
        <v>41998</v>
      </c>
      <c r="C219" s="466" t="str">
        <f>CHOOSE(WEEKDAY(B219,2),"星期一","星期二","星期三","星期四","星期五","星期六","星期日")</f>
        <v>星期四</v>
      </c>
      <c r="D219" s="392"/>
      <c r="E219" s="393"/>
      <c r="F219" s="147"/>
      <c r="G219" s="147"/>
    </row>
    <row r="220" spans="1:7" ht="14.25" customHeight="1">
      <c r="A220" s="147"/>
      <c r="B220" s="437"/>
      <c r="C220" s="467"/>
      <c r="D220" s="394"/>
      <c r="E220" s="395"/>
      <c r="F220" s="147"/>
      <c r="G220" s="147"/>
    </row>
    <row r="221" spans="1:7" ht="14.25">
      <c r="A221" s="147"/>
      <c r="B221" s="438"/>
      <c r="C221" s="438"/>
      <c r="D221" s="396"/>
      <c r="E221" s="397"/>
      <c r="F221" s="147"/>
      <c r="G221" s="147"/>
    </row>
    <row r="222" spans="1:7" ht="14.25">
      <c r="A222" s="147"/>
      <c r="B222" s="438"/>
      <c r="C222" s="438"/>
      <c r="D222" s="396"/>
      <c r="E222" s="395"/>
      <c r="F222" s="147"/>
      <c r="G222" s="147"/>
    </row>
    <row r="223" spans="1:7" ht="14.25">
      <c r="A223" s="147"/>
      <c r="B223" s="438"/>
      <c r="C223" s="438"/>
      <c r="D223" s="396"/>
      <c r="E223" s="395"/>
      <c r="F223" s="147"/>
      <c r="G223" s="147"/>
    </row>
    <row r="224" spans="1:7" ht="14.25">
      <c r="A224" s="147"/>
      <c r="B224" s="438"/>
      <c r="C224" s="438"/>
      <c r="D224" s="396"/>
      <c r="E224" s="395"/>
      <c r="F224" s="147"/>
      <c r="G224" s="147"/>
    </row>
    <row r="225" spans="1:7" ht="14.25">
      <c r="A225" s="147"/>
      <c r="B225" s="438"/>
      <c r="C225" s="438"/>
      <c r="D225" s="396"/>
      <c r="E225" s="395"/>
      <c r="F225" s="147"/>
      <c r="G225" s="147"/>
    </row>
    <row r="226" spans="1:7" ht="15" thickBot="1">
      <c r="A226" s="147"/>
      <c r="B226" s="439"/>
      <c r="C226" s="439"/>
      <c r="D226" s="398"/>
      <c r="E226" s="399"/>
      <c r="F226" s="147"/>
      <c r="G226" s="147"/>
    </row>
    <row r="227" spans="1:7" ht="14.25">
      <c r="A227" s="147"/>
      <c r="B227" s="131"/>
      <c r="C227" s="132"/>
      <c r="D227" s="400"/>
      <c r="E227" s="401"/>
      <c r="F227" s="147"/>
      <c r="G227" s="147"/>
    </row>
    <row r="228" spans="1:7" ht="14.25" customHeight="1">
      <c r="A228" s="147"/>
      <c r="B228" s="437">
        <f>B219+1</f>
        <v>41999</v>
      </c>
      <c r="C228" s="468" t="str">
        <f>CHOOSE(WEEKDAY(B228,2),"星期一","星期二","星期三","星期四","星期五","星期六","星期日")</f>
        <v>星期五</v>
      </c>
      <c r="D228" s="392"/>
      <c r="E228" s="393"/>
      <c r="F228" s="147"/>
      <c r="G228" s="147"/>
    </row>
    <row r="229" spans="1:7" ht="14.25" customHeight="1">
      <c r="A229" s="147"/>
      <c r="B229" s="437"/>
      <c r="C229" s="469"/>
      <c r="D229" s="394"/>
      <c r="E229" s="395"/>
      <c r="F229" s="147"/>
      <c r="G229" s="147"/>
    </row>
    <row r="230" spans="1:7" ht="14.25">
      <c r="A230" s="147"/>
      <c r="B230" s="438"/>
      <c r="C230" s="438"/>
      <c r="D230" s="396"/>
      <c r="E230" s="397"/>
      <c r="F230" s="147"/>
      <c r="G230" s="147"/>
    </row>
    <row r="231" spans="1:7" ht="14.25">
      <c r="A231" s="147"/>
      <c r="B231" s="438"/>
      <c r="C231" s="438"/>
      <c r="D231" s="396"/>
      <c r="E231" s="395"/>
      <c r="F231" s="147"/>
      <c r="G231" s="147"/>
    </row>
    <row r="232" spans="1:7" ht="14.25">
      <c r="A232" s="147"/>
      <c r="B232" s="438"/>
      <c r="C232" s="438"/>
      <c r="D232" s="396"/>
      <c r="E232" s="395"/>
      <c r="F232" s="147"/>
      <c r="G232" s="147"/>
    </row>
    <row r="233" spans="1:7" ht="14.25">
      <c r="A233" s="147"/>
      <c r="B233" s="438"/>
      <c r="C233" s="438"/>
      <c r="D233" s="396"/>
      <c r="E233" s="395"/>
      <c r="F233" s="147"/>
      <c r="G233" s="147"/>
    </row>
    <row r="234" spans="1:7" ht="14.25">
      <c r="A234" s="147"/>
      <c r="B234" s="438"/>
      <c r="C234" s="438"/>
      <c r="D234" s="396"/>
      <c r="E234" s="395"/>
      <c r="F234" s="147"/>
      <c r="G234" s="147"/>
    </row>
    <row r="235" spans="1:7" ht="15" thickBot="1">
      <c r="A235" s="147"/>
      <c r="B235" s="439"/>
      <c r="C235" s="439"/>
      <c r="D235" s="398"/>
      <c r="E235" s="399"/>
      <c r="F235" s="147"/>
      <c r="G235" s="147"/>
    </row>
    <row r="236" spans="1:7" ht="14.25">
      <c r="A236" s="147"/>
      <c r="B236" s="131"/>
      <c r="C236" s="132"/>
      <c r="D236" s="400"/>
      <c r="E236" s="401"/>
      <c r="F236" s="147"/>
      <c r="G236" s="147"/>
    </row>
    <row r="237" spans="1:7" ht="14.25" customHeight="1">
      <c r="A237" s="147"/>
      <c r="B237" s="437">
        <f>B228+1</f>
        <v>42000</v>
      </c>
      <c r="C237" s="466" t="str">
        <f>CHOOSE(WEEKDAY(B237,2),"星期一","星期二","星期三","星期四","星期五","星期六","星期日")</f>
        <v>星期六</v>
      </c>
      <c r="D237" s="392"/>
      <c r="E237" s="393"/>
      <c r="F237" s="147"/>
      <c r="G237" s="147"/>
    </row>
    <row r="238" spans="1:7" ht="14.25" customHeight="1">
      <c r="A238" s="147"/>
      <c r="B238" s="437"/>
      <c r="C238" s="467"/>
      <c r="D238" s="394"/>
      <c r="E238" s="395"/>
      <c r="F238" s="147"/>
      <c r="G238" s="147"/>
    </row>
    <row r="239" spans="1:7" ht="14.25">
      <c r="A239" s="147"/>
      <c r="B239" s="438"/>
      <c r="C239" s="438"/>
      <c r="D239" s="396"/>
      <c r="E239" s="397"/>
      <c r="F239" s="147"/>
      <c r="G239" s="147"/>
    </row>
    <row r="240" spans="1:7" ht="14.25">
      <c r="A240" s="147"/>
      <c r="B240" s="438"/>
      <c r="C240" s="438"/>
      <c r="D240" s="396"/>
      <c r="E240" s="395"/>
      <c r="F240" s="147"/>
      <c r="G240" s="147"/>
    </row>
    <row r="241" spans="1:7" ht="14.25">
      <c r="A241" s="147"/>
      <c r="B241" s="438"/>
      <c r="C241" s="438"/>
      <c r="D241" s="396"/>
      <c r="E241" s="395"/>
      <c r="F241" s="147"/>
      <c r="G241" s="147"/>
    </row>
    <row r="242" spans="1:7" ht="14.25">
      <c r="A242" s="147"/>
      <c r="B242" s="438"/>
      <c r="C242" s="438"/>
      <c r="D242" s="396"/>
      <c r="E242" s="395"/>
      <c r="F242" s="147"/>
      <c r="G242" s="147"/>
    </row>
    <row r="243" spans="1:7" ht="14.25">
      <c r="A243" s="147"/>
      <c r="B243" s="438"/>
      <c r="C243" s="438"/>
      <c r="D243" s="396"/>
      <c r="E243" s="395"/>
      <c r="F243" s="147"/>
      <c r="G243" s="147"/>
    </row>
    <row r="244" spans="1:7" ht="15" thickBot="1">
      <c r="A244" s="147"/>
      <c r="B244" s="439"/>
      <c r="C244" s="439"/>
      <c r="D244" s="398"/>
      <c r="E244" s="399"/>
      <c r="F244" s="147"/>
      <c r="G244" s="147"/>
    </row>
    <row r="245" spans="1:7" ht="14.25">
      <c r="A245" s="147"/>
      <c r="B245" s="131"/>
      <c r="C245" s="132"/>
      <c r="D245" s="400"/>
      <c r="E245" s="401"/>
      <c r="F245" s="147"/>
      <c r="G245" s="147"/>
    </row>
    <row r="246" spans="1:7" ht="14.25" customHeight="1">
      <c r="A246" s="147"/>
      <c r="B246" s="437">
        <f>B237+1</f>
        <v>42001</v>
      </c>
      <c r="C246" s="468" t="str">
        <f>CHOOSE(WEEKDAY(B246,2),"星期一","星期二","星期三","星期四","星期五","星期六","星期日")</f>
        <v>星期日</v>
      </c>
      <c r="D246" s="392"/>
      <c r="E246" s="393"/>
      <c r="F246" s="147"/>
      <c r="G246" s="147"/>
    </row>
    <row r="247" spans="1:7" ht="14.25" customHeight="1">
      <c r="A247" s="147"/>
      <c r="B247" s="437"/>
      <c r="C247" s="469"/>
      <c r="D247" s="394"/>
      <c r="E247" s="395"/>
      <c r="F247" s="147"/>
      <c r="G247" s="147"/>
    </row>
    <row r="248" spans="1:7" ht="14.25">
      <c r="A248" s="147"/>
      <c r="B248" s="470"/>
      <c r="C248" s="470"/>
      <c r="D248" s="396"/>
      <c r="E248" s="397"/>
      <c r="F248" s="147"/>
      <c r="G248" s="147"/>
    </row>
    <row r="249" spans="1:7" ht="14.25">
      <c r="A249" s="147"/>
      <c r="B249" s="470"/>
      <c r="C249" s="470"/>
      <c r="D249" s="396"/>
      <c r="E249" s="395"/>
      <c r="F249" s="147"/>
      <c r="G249" s="147"/>
    </row>
    <row r="250" spans="1:7" ht="14.25">
      <c r="A250" s="147"/>
      <c r="B250" s="470"/>
      <c r="C250" s="470"/>
      <c r="D250" s="396"/>
      <c r="E250" s="395"/>
      <c r="F250" s="147"/>
      <c r="G250" s="147"/>
    </row>
    <row r="251" spans="1:7" ht="14.25">
      <c r="A251" s="147"/>
      <c r="B251" s="470"/>
      <c r="C251" s="470"/>
      <c r="D251" s="396"/>
      <c r="E251" s="395"/>
      <c r="F251" s="147"/>
      <c r="G251" s="147"/>
    </row>
    <row r="252" spans="1:7" ht="14.25">
      <c r="A252" s="147"/>
      <c r="B252" s="470"/>
      <c r="C252" s="470"/>
      <c r="D252" s="396"/>
      <c r="E252" s="395"/>
      <c r="F252" s="147"/>
      <c r="G252" s="147"/>
    </row>
    <row r="253" spans="1:7" ht="15" thickBot="1">
      <c r="A253" s="147"/>
      <c r="B253" s="471"/>
      <c r="C253" s="471"/>
      <c r="D253" s="398"/>
      <c r="E253" s="399"/>
      <c r="F253" s="147"/>
      <c r="G253" s="147"/>
    </row>
    <row r="254" spans="1:7" ht="14.25">
      <c r="A254" s="147"/>
      <c r="B254" s="400"/>
      <c r="C254" s="404"/>
      <c r="D254" s="400"/>
      <c r="E254" s="401"/>
      <c r="F254" s="147"/>
      <c r="G254" s="147"/>
    </row>
    <row r="255" spans="1:7" ht="14.25" customHeight="1">
      <c r="A255" s="147"/>
      <c r="B255" s="472">
        <f>B246+1</f>
        <v>42002</v>
      </c>
      <c r="C255" s="466" t="str">
        <f>CHOOSE(WEEKDAY(B255,2),"星期一","星期二","星期三","星期四","星期五","星期六","星期日")</f>
        <v>星期一</v>
      </c>
      <c r="D255" s="392"/>
      <c r="E255" s="393"/>
      <c r="F255" s="147"/>
      <c r="G255" s="147"/>
    </row>
    <row r="256" spans="1:7" ht="14.25" customHeight="1">
      <c r="A256" s="147"/>
      <c r="B256" s="472"/>
      <c r="C256" s="467"/>
      <c r="D256" s="394"/>
      <c r="E256" s="395"/>
      <c r="F256" s="147"/>
      <c r="G256" s="147"/>
    </row>
    <row r="257" spans="1:7" ht="14.25">
      <c r="A257" s="147"/>
      <c r="B257" s="470"/>
      <c r="C257" s="470"/>
      <c r="D257" s="396"/>
      <c r="E257" s="397"/>
      <c r="F257" s="147"/>
      <c r="G257" s="147"/>
    </row>
    <row r="258" spans="1:7" ht="14.25">
      <c r="A258" s="147"/>
      <c r="B258" s="470"/>
      <c r="C258" s="470"/>
      <c r="D258" s="396"/>
      <c r="E258" s="395"/>
      <c r="F258" s="147"/>
      <c r="G258" s="147"/>
    </row>
    <row r="259" spans="1:7" ht="14.25">
      <c r="A259" s="147"/>
      <c r="B259" s="470"/>
      <c r="C259" s="470"/>
      <c r="D259" s="396"/>
      <c r="E259" s="395"/>
      <c r="F259" s="147"/>
      <c r="G259" s="147"/>
    </row>
    <row r="260" spans="1:7" ht="14.25">
      <c r="A260" s="147"/>
      <c r="B260" s="470"/>
      <c r="C260" s="470"/>
      <c r="D260" s="396"/>
      <c r="E260" s="395"/>
      <c r="F260" s="147"/>
      <c r="G260" s="147"/>
    </row>
    <row r="261" spans="1:7" ht="14.25">
      <c r="A261" s="147"/>
      <c r="B261" s="470"/>
      <c r="C261" s="470"/>
      <c r="D261" s="396"/>
      <c r="E261" s="395"/>
      <c r="F261" s="147"/>
      <c r="G261" s="147"/>
    </row>
    <row r="262" spans="1:7" ht="15" thickBot="1">
      <c r="A262" s="147"/>
      <c r="B262" s="471"/>
      <c r="C262" s="471"/>
      <c r="D262" s="398"/>
      <c r="E262" s="399"/>
      <c r="F262" s="147"/>
      <c r="G262" s="147"/>
    </row>
    <row r="263" spans="1:7" ht="14.25">
      <c r="A263" s="147"/>
      <c r="B263" s="400"/>
      <c r="C263" s="404"/>
      <c r="D263" s="400"/>
      <c r="E263" s="401"/>
      <c r="F263" s="147"/>
      <c r="G263" s="147"/>
    </row>
    <row r="264" spans="1:7" ht="14.25" customHeight="1">
      <c r="A264" s="147"/>
      <c r="B264" s="472">
        <f>B255+1</f>
        <v>42003</v>
      </c>
      <c r="C264" s="468" t="str">
        <f>CHOOSE(WEEKDAY(B264,2),"星期一","星期二","星期三","星期四","星期五","星期六","星期日")</f>
        <v>星期二</v>
      </c>
      <c r="D264" s="392"/>
      <c r="E264" s="393"/>
      <c r="F264" s="147"/>
      <c r="G264" s="147"/>
    </row>
    <row r="265" spans="1:7" ht="14.25" customHeight="1">
      <c r="A265" s="147"/>
      <c r="B265" s="472"/>
      <c r="C265" s="469"/>
      <c r="D265" s="394"/>
      <c r="E265" s="395"/>
      <c r="F265" s="147"/>
      <c r="G265" s="147"/>
    </row>
    <row r="266" spans="1:7" ht="14.25">
      <c r="A266" s="147"/>
      <c r="B266" s="470"/>
      <c r="C266" s="470"/>
      <c r="D266" s="396"/>
      <c r="E266" s="397"/>
      <c r="F266" s="147"/>
      <c r="G266" s="147"/>
    </row>
    <row r="267" spans="1:7" ht="14.25">
      <c r="A267" s="147"/>
      <c r="B267" s="470"/>
      <c r="C267" s="470"/>
      <c r="D267" s="396"/>
      <c r="E267" s="395"/>
      <c r="F267" s="147"/>
      <c r="G267" s="147"/>
    </row>
    <row r="268" spans="1:7" ht="14.25">
      <c r="A268" s="147"/>
      <c r="B268" s="470"/>
      <c r="C268" s="470"/>
      <c r="D268" s="396"/>
      <c r="E268" s="395"/>
      <c r="F268" s="147"/>
      <c r="G268" s="147"/>
    </row>
    <row r="269" spans="1:7" ht="14.25">
      <c r="A269" s="147"/>
      <c r="B269" s="470"/>
      <c r="C269" s="470"/>
      <c r="D269" s="396"/>
      <c r="E269" s="395"/>
      <c r="F269" s="147"/>
      <c r="G269" s="147"/>
    </row>
    <row r="270" spans="1:7" ht="14.25">
      <c r="A270" s="147"/>
      <c r="B270" s="470"/>
      <c r="C270" s="470"/>
      <c r="D270" s="396"/>
      <c r="E270" s="395"/>
      <c r="F270" s="147"/>
      <c r="G270" s="147"/>
    </row>
    <row r="271" spans="1:7" ht="15" thickBot="1">
      <c r="A271" s="147"/>
      <c r="B271" s="471"/>
      <c r="C271" s="471"/>
      <c r="D271" s="398"/>
      <c r="E271" s="399"/>
      <c r="F271" s="147"/>
      <c r="G271" s="147"/>
    </row>
    <row r="272" spans="1:7" ht="14.25">
      <c r="A272" s="147"/>
      <c r="B272" s="400"/>
      <c r="C272" s="404"/>
      <c r="D272" s="400"/>
      <c r="E272" s="401"/>
      <c r="F272" s="147"/>
      <c r="G272" s="147"/>
    </row>
    <row r="273" spans="1:7" ht="14.25" customHeight="1">
      <c r="A273" s="147"/>
      <c r="B273" s="472">
        <f>B264+1</f>
        <v>42004</v>
      </c>
      <c r="C273" s="466" t="str">
        <f>CHOOSE(WEEKDAY(B273,2),"星期一","星期二","星期三","星期四","星期五","星期六","星期日")</f>
        <v>星期三</v>
      </c>
      <c r="D273" s="392"/>
      <c r="E273" s="393"/>
      <c r="F273" s="147"/>
      <c r="G273" s="147"/>
    </row>
    <row r="274" spans="1:7" ht="14.25" customHeight="1">
      <c r="A274" s="147"/>
      <c r="B274" s="472"/>
      <c r="C274" s="467"/>
      <c r="D274" s="394"/>
      <c r="E274" s="395"/>
      <c r="F274" s="147"/>
      <c r="G274" s="147"/>
    </row>
    <row r="275" spans="1:7" ht="14.25">
      <c r="A275" s="147"/>
      <c r="B275" s="470"/>
      <c r="C275" s="470"/>
      <c r="D275" s="396"/>
      <c r="E275" s="397"/>
      <c r="F275" s="147"/>
      <c r="G275" s="147"/>
    </row>
    <row r="276" spans="1:7" ht="14.25">
      <c r="A276" s="147"/>
      <c r="B276" s="470"/>
      <c r="C276" s="470"/>
      <c r="D276" s="396"/>
      <c r="E276" s="395"/>
      <c r="F276" s="147"/>
      <c r="G276" s="147"/>
    </row>
    <row r="277" spans="1:7" ht="14.25">
      <c r="A277" s="147"/>
      <c r="B277" s="470"/>
      <c r="C277" s="470"/>
      <c r="D277" s="396"/>
      <c r="E277" s="395"/>
      <c r="F277" s="147"/>
      <c r="G277" s="147"/>
    </row>
    <row r="278" spans="1:7" ht="14.25">
      <c r="A278" s="147"/>
      <c r="B278" s="470"/>
      <c r="C278" s="470"/>
      <c r="D278" s="396"/>
      <c r="E278" s="395"/>
      <c r="F278" s="147"/>
      <c r="G278" s="147"/>
    </row>
    <row r="279" spans="1:7" ht="14.25">
      <c r="A279" s="147"/>
      <c r="B279" s="470"/>
      <c r="C279" s="470"/>
      <c r="D279" s="396"/>
      <c r="E279" s="395"/>
      <c r="F279" s="147"/>
      <c r="G279" s="147"/>
    </row>
    <row r="280" spans="1:7" ht="15" thickBot="1">
      <c r="A280" s="147"/>
      <c r="B280" s="471"/>
      <c r="C280" s="471"/>
      <c r="D280" s="398"/>
      <c r="E280" s="399"/>
      <c r="F280" s="147"/>
      <c r="G280" s="147"/>
    </row>
    <row r="281" spans="1:7" ht="14.25">
      <c r="A281" s="147"/>
      <c r="B281" s="147"/>
      <c r="C281" s="146"/>
      <c r="D281" s="147"/>
      <c r="E281" s="405"/>
      <c r="F281" s="147"/>
      <c r="G281" s="147"/>
    </row>
    <row r="282" spans="1:7" ht="14.25">
      <c r="A282" s="147"/>
      <c r="B282" s="147"/>
      <c r="C282" s="146"/>
      <c r="D282" s="147"/>
      <c r="E282" s="405"/>
      <c r="F282" s="147"/>
      <c r="G282" s="147"/>
    </row>
    <row r="283" spans="1:7" ht="14.25">
      <c r="A283" s="147"/>
      <c r="B283" s="147"/>
      <c r="C283" s="146"/>
      <c r="D283" s="147"/>
      <c r="E283" s="405"/>
      <c r="F283" s="147"/>
      <c r="G283" s="147"/>
    </row>
    <row r="284" spans="1:7" ht="14.25">
      <c r="A284" s="147"/>
      <c r="B284" s="147"/>
      <c r="C284" s="146"/>
      <c r="D284" s="147"/>
      <c r="E284" s="405"/>
      <c r="F284" s="147"/>
      <c r="G284" s="147"/>
    </row>
    <row r="285" spans="1:7" ht="14.25">
      <c r="A285" s="147"/>
      <c r="B285" s="147"/>
      <c r="C285" s="146"/>
      <c r="D285" s="147"/>
      <c r="E285" s="405"/>
      <c r="F285" s="147"/>
      <c r="G285" s="147"/>
    </row>
    <row r="286" spans="1:7" ht="14.25">
      <c r="A286" s="147"/>
      <c r="B286" s="147"/>
      <c r="C286" s="146"/>
      <c r="D286" s="147"/>
      <c r="E286" s="405"/>
      <c r="F286" s="147"/>
      <c r="G286" s="147"/>
    </row>
    <row r="287" spans="1:7" ht="14.25">
      <c r="A287" s="147"/>
      <c r="B287" s="147"/>
      <c r="C287" s="146"/>
      <c r="D287" s="147"/>
      <c r="E287" s="405"/>
      <c r="F287" s="147"/>
      <c r="G287" s="147"/>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9"/>
  <dimension ref="A1:T45"/>
  <sheetViews>
    <sheetView showZeros="0" zoomScalePageLayoutView="0" workbookViewId="0" topLeftCell="A1">
      <selection activeCell="A1" sqref="A1"/>
    </sheetView>
  </sheetViews>
  <sheetFormatPr defaultColWidth="9.00390625" defaultRowHeight="14.25"/>
  <cols>
    <col min="1" max="1" width="1.4921875" style="0" customWidth="1"/>
  </cols>
  <sheetData>
    <row r="1" spans="1:20" ht="6.75" customHeight="1">
      <c r="A1" s="1"/>
      <c r="B1" s="1"/>
      <c r="C1" s="1"/>
      <c r="D1" s="1"/>
      <c r="E1" s="1"/>
      <c r="F1" s="1"/>
      <c r="G1" s="1"/>
      <c r="H1" s="1"/>
      <c r="I1" s="1"/>
      <c r="J1" s="1"/>
      <c r="K1" s="1"/>
      <c r="L1" s="1"/>
      <c r="M1" s="1"/>
      <c r="N1" s="1"/>
      <c r="O1" s="1"/>
      <c r="P1" s="1"/>
      <c r="Q1" s="1"/>
      <c r="R1" s="1"/>
      <c r="S1" s="1"/>
      <c r="T1" s="1"/>
    </row>
    <row r="2" spans="1:20" ht="23.25">
      <c r="A2" s="1"/>
      <c r="B2" s="11" t="str">
        <f>'封面'!M26&amp;" 年 度 个 人 理 财 汇 总"</f>
        <v>2014 年 度 个 人 理 财 汇 总</v>
      </c>
      <c r="C2" s="12"/>
      <c r="D2" s="12"/>
      <c r="E2" s="12"/>
      <c r="F2" s="12"/>
      <c r="G2" s="12"/>
      <c r="H2" s="12"/>
      <c r="I2" s="12"/>
      <c r="J2" s="12"/>
      <c r="K2" s="12"/>
      <c r="L2" s="12"/>
      <c r="M2" s="12"/>
      <c r="N2" s="12"/>
      <c r="O2" s="1"/>
      <c r="P2" s="1"/>
      <c r="Q2" s="1"/>
      <c r="R2" s="1"/>
      <c r="S2" s="1"/>
      <c r="T2" s="1"/>
    </row>
    <row r="3" spans="1:20" ht="6" customHeight="1">
      <c r="A3" s="1"/>
      <c r="B3" s="1"/>
      <c r="C3" s="1"/>
      <c r="D3" s="1"/>
      <c r="E3" s="1"/>
      <c r="F3" s="1"/>
      <c r="G3" s="1"/>
      <c r="H3" s="1"/>
      <c r="I3" s="1"/>
      <c r="J3" s="1"/>
      <c r="K3" s="1"/>
      <c r="L3" s="1"/>
      <c r="M3" s="1"/>
      <c r="N3" s="1"/>
      <c r="O3" s="1"/>
      <c r="P3" s="1"/>
      <c r="Q3" s="1"/>
      <c r="R3" s="1"/>
      <c r="S3" s="1"/>
      <c r="T3" s="1"/>
    </row>
    <row r="4" spans="1:20" ht="22.5">
      <c r="A4" s="1"/>
      <c r="B4" s="1"/>
      <c r="C4" s="274" t="s">
        <v>479</v>
      </c>
      <c r="D4" s="274" t="s">
        <v>480</v>
      </c>
      <c r="E4" s="274" t="s">
        <v>481</v>
      </c>
      <c r="F4" s="274" t="s">
        <v>482</v>
      </c>
      <c r="G4" s="274" t="s">
        <v>483</v>
      </c>
      <c r="H4" s="274" t="s">
        <v>484</v>
      </c>
      <c r="I4" s="274" t="s">
        <v>485</v>
      </c>
      <c r="J4" s="274" t="s">
        <v>486</v>
      </c>
      <c r="K4" s="274" t="s">
        <v>487</v>
      </c>
      <c r="L4" s="274" t="s">
        <v>488</v>
      </c>
      <c r="M4" s="274" t="s">
        <v>489</v>
      </c>
      <c r="N4" s="274" t="s">
        <v>490</v>
      </c>
      <c r="O4" s="275" t="s">
        <v>491</v>
      </c>
      <c r="P4" s="1"/>
      <c r="Q4" s="1"/>
      <c r="R4" s="1"/>
      <c r="S4" s="1"/>
      <c r="T4" s="1"/>
    </row>
    <row r="5" spans="1:20" ht="5.25" customHeight="1">
      <c r="A5" s="1"/>
      <c r="B5" s="1"/>
      <c r="C5" s="1"/>
      <c r="D5" s="1"/>
      <c r="E5" s="1"/>
      <c r="F5" s="1"/>
      <c r="G5" s="1"/>
      <c r="H5" s="1"/>
      <c r="I5" s="1"/>
      <c r="J5" s="1"/>
      <c r="K5" s="1"/>
      <c r="L5" s="1"/>
      <c r="M5" s="1"/>
      <c r="N5" s="1"/>
      <c r="O5" s="1"/>
      <c r="P5" s="1"/>
      <c r="Q5" s="1"/>
      <c r="R5" s="1"/>
      <c r="S5" s="1"/>
      <c r="T5" s="1"/>
    </row>
    <row r="6" spans="1:20" ht="15" customHeight="1" thickBot="1">
      <c r="A6" s="1"/>
      <c r="B6" s="276" t="s">
        <v>492</v>
      </c>
      <c r="C6" s="277">
        <f>SUM(C7:C10)</f>
        <v>0</v>
      </c>
      <c r="D6" s="278">
        <f aca="true" t="shared" si="0" ref="D6:N6">SUM(D7:D10)</f>
        <v>0</v>
      </c>
      <c r="E6" s="277">
        <f t="shared" si="0"/>
        <v>0</v>
      </c>
      <c r="F6" s="278">
        <f t="shared" si="0"/>
        <v>0</v>
      </c>
      <c r="G6" s="277">
        <f t="shared" si="0"/>
        <v>0</v>
      </c>
      <c r="H6" s="278">
        <f t="shared" si="0"/>
        <v>0</v>
      </c>
      <c r="I6" s="277">
        <f t="shared" si="0"/>
        <v>0</v>
      </c>
      <c r="J6" s="278">
        <f t="shared" si="0"/>
        <v>0</v>
      </c>
      <c r="K6" s="277">
        <f t="shared" si="0"/>
        <v>0</v>
      </c>
      <c r="L6" s="278">
        <f t="shared" si="0"/>
        <v>0</v>
      </c>
      <c r="M6" s="277">
        <f t="shared" si="0"/>
        <v>0</v>
      </c>
      <c r="N6" s="278">
        <f t="shared" si="0"/>
        <v>0</v>
      </c>
      <c r="O6" s="279" t="s">
        <v>493</v>
      </c>
      <c r="P6" s="1"/>
      <c r="Q6" s="1"/>
      <c r="R6" s="1"/>
      <c r="S6" s="1"/>
      <c r="T6" s="1"/>
    </row>
    <row r="7" spans="1:20" ht="15" customHeight="1" thickTop="1">
      <c r="A7" s="1"/>
      <c r="B7" s="280" t="s">
        <v>465</v>
      </c>
      <c r="C7" s="281">
        <f>SUMIF('个财1月'!$D$3:$D$66,$B7,'个财1月'!$E$3:$E$66)</f>
        <v>0</v>
      </c>
      <c r="D7" s="282">
        <f>SUMIF('个财2月'!$D$3:$D$66,$B7,'个财2月'!$E$3:$E$66)</f>
        <v>0</v>
      </c>
      <c r="E7" s="281">
        <f>SUMIF('个财3月'!$D$3:$D$66,$B7,'个财3月'!$E$3:$E$66)</f>
        <v>0</v>
      </c>
      <c r="F7" s="282">
        <f>SUMIF('个财4月'!$D$3:$D$66,$B7,'个财4月'!$E$3:$E$66)</f>
        <v>0</v>
      </c>
      <c r="G7" s="281">
        <f>SUMIF('个财5月'!$D$3:$D$66,$B7,'个财5月'!$E$3:$E$66)</f>
        <v>0</v>
      </c>
      <c r="H7" s="282">
        <f>SUMIF('个财6月'!$D$3:$D$66,$B7,'个财6月'!$E$3:$E$66)</f>
        <v>0</v>
      </c>
      <c r="I7" s="281">
        <f>SUMIF('个财7月'!$D$3:$D$66,$B7,'个财7月'!$E$3:$E$66)</f>
        <v>0</v>
      </c>
      <c r="J7" s="282">
        <f>SUMIF('个财8月'!$D$3:$D$66,$B7,'个财8月'!$E$3:$E$66)</f>
        <v>0</v>
      </c>
      <c r="K7" s="281">
        <f>SUMIF('个财9月'!$D$3:$D$66,$B7,'个财9月'!$E$3:$E$66)</f>
        <v>0</v>
      </c>
      <c r="L7" s="282">
        <f>SUMIF('个财10月'!$D$3:$D$66,$B7,'个财10月'!$E$3:$E$66)</f>
        <v>0</v>
      </c>
      <c r="M7" s="281">
        <f>SUMIF('个财11月'!$D$3:$D$66,$B7,'个财11月'!$E$3:$E$66)</f>
        <v>0</v>
      </c>
      <c r="N7" s="282">
        <f>SUMIF('个财12月'!$D$3:$D$66,$B7,'个财12月'!$E$3:$E$66)</f>
        <v>0</v>
      </c>
      <c r="O7" s="279" t="s">
        <v>494</v>
      </c>
      <c r="P7" s="1"/>
      <c r="Q7" s="1"/>
      <c r="R7" s="1"/>
      <c r="S7" s="1"/>
      <c r="T7" s="1"/>
    </row>
    <row r="8" spans="1:20" ht="15" customHeight="1">
      <c r="A8" s="1"/>
      <c r="B8" s="283" t="s">
        <v>466</v>
      </c>
      <c r="C8" s="284">
        <f>SUMIF('个财1月'!$D$3:$D$66,$B8,'个财1月'!$E$3:$E$66)</f>
        <v>0</v>
      </c>
      <c r="D8" s="285">
        <f>SUMIF('个财2月'!$D$3:$D$66,$B8,'个财2月'!$E$3:$E$66)</f>
        <v>0</v>
      </c>
      <c r="E8" s="284">
        <f>SUMIF('个财3月'!$D$3:$D$66,$B8,'个财3月'!$E$3:$E$66)</f>
        <v>0</v>
      </c>
      <c r="F8" s="285">
        <f>SUMIF('个财4月'!$D$3:$D$66,$B8,'个财4月'!$E$3:$E$66)</f>
        <v>0</v>
      </c>
      <c r="G8" s="284">
        <f>SUMIF('个财5月'!$D$3:$D$66,$B8,'个财5月'!$E$3:$E$66)</f>
        <v>0</v>
      </c>
      <c r="H8" s="285">
        <f>SUMIF('个财6月'!$D$3:$D$66,$B8,'个财6月'!$E$3:$E$66)</f>
        <v>0</v>
      </c>
      <c r="I8" s="284">
        <f>SUMIF('个财7月'!$D$3:$D$66,$B8,'个财7月'!$E$3:$E$66)</f>
        <v>0</v>
      </c>
      <c r="J8" s="285">
        <f>SUMIF('个财8月'!$D$3:$D$66,$B8,'个财8月'!$E$3:$E$66)</f>
        <v>0</v>
      </c>
      <c r="K8" s="284">
        <f>SUMIF('个财9月'!$D$3:$D$66,$B8,'个财9月'!$E$3:$E$66)</f>
        <v>0</v>
      </c>
      <c r="L8" s="285">
        <f>SUMIF('个财10月'!$D$3:$D$66,$B8,'个财10月'!$E$3:$E$66)</f>
        <v>0</v>
      </c>
      <c r="M8" s="284">
        <f>SUMIF('个财11月'!$D$3:$D$66,$B8,'个财11月'!$E$3:$E$66)</f>
        <v>0</v>
      </c>
      <c r="N8" s="285">
        <f>SUMIF('个财12月'!$D$3:$D$66,$B8,'个财12月'!$E$3:$E$66)</f>
        <v>0</v>
      </c>
      <c r="O8" s="279"/>
      <c r="P8" s="1"/>
      <c r="Q8" s="1"/>
      <c r="R8" s="1"/>
      <c r="S8" s="1"/>
      <c r="T8" s="1"/>
    </row>
    <row r="9" spans="1:20" ht="15" customHeight="1">
      <c r="A9" s="1"/>
      <c r="B9" s="283">
        <v>0</v>
      </c>
      <c r="C9" s="284">
        <f>SUMIF('个财1月'!$D$3:$D$66,$B9,'个财1月'!$E$3:$E$66)</f>
        <v>0</v>
      </c>
      <c r="D9" s="285">
        <f>SUMIF('个财2月'!$D$3:$D$66,$B9,'个财2月'!$E$3:$E$66)</f>
        <v>0</v>
      </c>
      <c r="E9" s="284">
        <f>SUMIF('个财3月'!$D$3:$D$66,$B9,'个财3月'!$E$3:$E$66)</f>
        <v>0</v>
      </c>
      <c r="F9" s="285">
        <f>SUMIF('个财4月'!$D$3:$D$66,$B9,'个财4月'!$E$3:$E$66)</f>
        <v>0</v>
      </c>
      <c r="G9" s="284">
        <f>SUMIF('个财5月'!$D$3:$D$66,$B9,'个财5月'!$E$3:$E$66)</f>
        <v>0</v>
      </c>
      <c r="H9" s="285">
        <f>SUMIF('个财6月'!$D$3:$D$66,$B9,'个财6月'!$E$3:$E$66)</f>
        <v>0</v>
      </c>
      <c r="I9" s="284">
        <f>SUMIF('个财7月'!$D$3:$D$66,$B9,'个财7月'!$E$3:$E$66)</f>
        <v>0</v>
      </c>
      <c r="J9" s="285">
        <f>SUMIF('个财8月'!$D$3:$D$66,$B9,'个财8月'!$E$3:$E$66)</f>
        <v>0</v>
      </c>
      <c r="K9" s="284">
        <f>SUMIF('个财9月'!$D$3:$D$66,$B9,'个财9月'!$E$3:$E$66)</f>
        <v>0</v>
      </c>
      <c r="L9" s="285">
        <f>SUMIF('个财10月'!$D$3:$D$66,$B9,'个财10月'!$E$3:$E$66)</f>
        <v>0</v>
      </c>
      <c r="M9" s="284">
        <f>SUMIF('个财11月'!$D$3:$D$66,$B9,'个财11月'!$E$3:$E$66)</f>
        <v>0</v>
      </c>
      <c r="N9" s="285">
        <f>SUMIF('个财12月'!$D$3:$D$66,$B9,'个财12月'!$E$3:$E$66)</f>
        <v>0</v>
      </c>
      <c r="O9" s="279"/>
      <c r="P9" s="1"/>
      <c r="Q9" s="1"/>
      <c r="R9" s="1"/>
      <c r="S9" s="1"/>
      <c r="T9" s="1"/>
    </row>
    <row r="10" spans="1:20" ht="15" customHeight="1" thickBot="1">
      <c r="A10" s="1"/>
      <c r="B10" s="286">
        <v>0</v>
      </c>
      <c r="C10" s="284">
        <f>SUMIF('个财1月'!$D$3:$D$66,$B10,'个财1月'!$E$3:$E$66)</f>
        <v>0</v>
      </c>
      <c r="D10" s="285">
        <f>SUMIF('个财2月'!$D$3:$D$66,$B10,'个财2月'!$E$3:$E$66)</f>
        <v>0</v>
      </c>
      <c r="E10" s="284">
        <f>SUMIF('个财3月'!$D$3:$D$66,$B10,'个财3月'!$E$3:$E$66)</f>
        <v>0</v>
      </c>
      <c r="F10" s="285">
        <f>SUMIF('个财4月'!$D$3:$D$66,$B10,'个财4月'!$E$3:$E$66)</f>
        <v>0</v>
      </c>
      <c r="G10" s="284">
        <f>SUMIF('个财5月'!$D$3:$D$66,$B10,'个财5月'!$E$3:$E$66)</f>
        <v>0</v>
      </c>
      <c r="H10" s="285">
        <f>SUMIF('个财6月'!$D$3:$D$66,$B10,'个财6月'!$E$3:$E$66)</f>
        <v>0</v>
      </c>
      <c r="I10" s="284">
        <f>SUMIF('个财7月'!$D$3:$D$66,$B10,'个财7月'!$E$3:$E$66)</f>
        <v>0</v>
      </c>
      <c r="J10" s="285">
        <f>SUMIF('个财8月'!$D$3:$D$66,$B10,'个财8月'!$E$3:$E$66)</f>
        <v>0</v>
      </c>
      <c r="K10" s="284">
        <f>SUMIF('个财9月'!$D$3:$D$66,$B10,'个财9月'!$E$3:$E$66)</f>
        <v>0</v>
      </c>
      <c r="L10" s="285">
        <f>SUMIF('个财10月'!$D$3:$D$66,$B10,'个财10月'!$E$3:$E$66)</f>
        <v>0</v>
      </c>
      <c r="M10" s="284">
        <f>SUMIF('个财11月'!$D$3:$D$66,$B10,'个财11月'!$E$3:$E$66)</f>
        <v>0</v>
      </c>
      <c r="N10" s="285">
        <f>SUMIF('个财12月'!$D$3:$D$66,$B10,'个财12月'!$E$3:$E$66)</f>
        <v>0</v>
      </c>
      <c r="O10" s="279" t="s">
        <v>495</v>
      </c>
      <c r="P10" s="1"/>
      <c r="Q10" s="1"/>
      <c r="R10" s="1"/>
      <c r="S10" s="1"/>
      <c r="T10" s="1"/>
    </row>
    <row r="11" spans="1:20" ht="15.75" customHeight="1">
      <c r="A11" s="1"/>
      <c r="B11" s="1"/>
      <c r="C11" s="1"/>
      <c r="D11" s="1"/>
      <c r="E11" s="1"/>
      <c r="F11" s="1"/>
      <c r="G11" s="1"/>
      <c r="H11" s="1"/>
      <c r="I11" s="1"/>
      <c r="J11" s="1"/>
      <c r="K11" s="1"/>
      <c r="L11" s="1"/>
      <c r="M11" s="1"/>
      <c r="N11" s="1"/>
      <c r="O11" s="279" t="s">
        <v>496</v>
      </c>
      <c r="P11" s="1"/>
      <c r="Q11" s="1"/>
      <c r="R11" s="1"/>
      <c r="S11" s="1"/>
      <c r="T11" s="1"/>
    </row>
    <row r="12" spans="1:20" ht="15" customHeight="1" thickBot="1">
      <c r="A12" s="1"/>
      <c r="B12" s="287" t="s">
        <v>497</v>
      </c>
      <c r="C12" s="288">
        <f>SUM(C13:C22)</f>
        <v>0</v>
      </c>
      <c r="D12" s="289">
        <f aca="true" t="shared" si="1" ref="D12:N12">SUM(D13:D22)</f>
        <v>0</v>
      </c>
      <c r="E12" s="288">
        <f t="shared" si="1"/>
        <v>0</v>
      </c>
      <c r="F12" s="289">
        <f t="shared" si="1"/>
        <v>0</v>
      </c>
      <c r="G12" s="288">
        <f t="shared" si="1"/>
        <v>0</v>
      </c>
      <c r="H12" s="289">
        <f t="shared" si="1"/>
        <v>0</v>
      </c>
      <c r="I12" s="288">
        <f t="shared" si="1"/>
        <v>0</v>
      </c>
      <c r="J12" s="289">
        <f t="shared" si="1"/>
        <v>0</v>
      </c>
      <c r="K12" s="288">
        <f t="shared" si="1"/>
        <v>0</v>
      </c>
      <c r="L12" s="289">
        <f t="shared" si="1"/>
        <v>0</v>
      </c>
      <c r="M12" s="288">
        <f t="shared" si="1"/>
        <v>0</v>
      </c>
      <c r="N12" s="289">
        <f t="shared" si="1"/>
        <v>0</v>
      </c>
      <c r="O12" s="279" t="s">
        <v>498</v>
      </c>
      <c r="P12" s="1"/>
      <c r="Q12" s="1"/>
      <c r="R12" s="1"/>
      <c r="S12" s="1"/>
      <c r="T12" s="1"/>
    </row>
    <row r="13" spans="1:20" ht="15" customHeight="1" thickTop="1">
      <c r="A13" s="1"/>
      <c r="B13" s="290" t="s">
        <v>499</v>
      </c>
      <c r="C13" s="291">
        <f>SUMIF('个财1月'!$D$3:$D$66,$B13,'个财1月'!$F$3:$F$66)</f>
        <v>0</v>
      </c>
      <c r="D13" s="292">
        <f>SUMIF('个财2月'!$D$3:$D$66,$B13,'个财2月'!$F$3:$F$66)</f>
        <v>0</v>
      </c>
      <c r="E13" s="291">
        <f>SUMIF('个财3月'!$D$3:$D$66,$B13,'个财3月'!$F$3:$F$66)</f>
        <v>0</v>
      </c>
      <c r="F13" s="293">
        <f>SUMIF('个财4月'!$D$3:$D$66,$B13,'个财4月'!$F$3:$F$66)</f>
        <v>0</v>
      </c>
      <c r="G13" s="291">
        <f>SUMIF('个财5月'!$D$3:$D$66,$B13,'个财5月'!$F$3:$F$66)</f>
        <v>0</v>
      </c>
      <c r="H13" s="293">
        <f>SUMIF('个财6月'!$D$3:$D$66,$B13,'个财6月'!$F$3:$F$66)</f>
        <v>0</v>
      </c>
      <c r="I13" s="291">
        <f>SUMIF('个财7月'!$D$3:$D$66,$B13,'个财7月'!$F$3:$F$66)</f>
        <v>0</v>
      </c>
      <c r="J13" s="293">
        <f>SUMIF('个财8月'!$D$3:$D$66,$B13,'个财8月'!$F$3:$F$66)</f>
        <v>0</v>
      </c>
      <c r="K13" s="291">
        <f>SUMIF('个财9月'!$D$3:$D$66,$B13,'个财9月'!$F$3:$F$66)</f>
        <v>0</v>
      </c>
      <c r="L13" s="293">
        <f>SUMIF('个财10月'!$D$3:$D$66,$B13,'个财10月'!$F$3:$F$66)</f>
        <v>0</v>
      </c>
      <c r="M13" s="291">
        <f>SUMIF('个财11月'!$D$3:$D$66,$B13,'个财11月'!$F$3:$F$66)</f>
        <v>0</v>
      </c>
      <c r="N13" s="293">
        <f>SUMIF('个财12月'!$D$3:$D$66,$B13,'个财12月'!$F$3:$F$66)</f>
        <v>0</v>
      </c>
      <c r="O13" s="279" t="s">
        <v>500</v>
      </c>
      <c r="P13" s="1"/>
      <c r="Q13" s="1"/>
      <c r="R13" s="1"/>
      <c r="S13" s="1"/>
      <c r="T13" s="1"/>
    </row>
    <row r="14" spans="1:20" ht="15" customHeight="1">
      <c r="A14" s="1"/>
      <c r="B14" s="294" t="s">
        <v>501</v>
      </c>
      <c r="C14" s="295">
        <f>SUMIF('个财1月'!$D$3:$D$66,$B14,'个财1月'!$F$3:$F$66)</f>
        <v>0</v>
      </c>
      <c r="D14" s="296">
        <f>SUMIF('个财2月'!$D$3:$D$66,$B14,'个财2月'!$F$3:$F$66)</f>
        <v>0</v>
      </c>
      <c r="E14" s="295">
        <f>SUMIF('个财3月'!$D$3:$D$66,$B14,'个财3月'!$F$3:$F$66)</f>
        <v>0</v>
      </c>
      <c r="F14" s="297">
        <f>SUMIF('个财4月'!$D$3:$D$66,$B14,'个财4月'!$F$3:$F$66)</f>
        <v>0</v>
      </c>
      <c r="G14" s="295">
        <f>SUMIF('个财5月'!$D$3:$D$66,$B14,'个财5月'!$F$3:$F$66)</f>
        <v>0</v>
      </c>
      <c r="H14" s="297">
        <f>SUMIF('个财6月'!$D$3:$D$66,$B14,'个财6月'!$F$3:$F$66)</f>
        <v>0</v>
      </c>
      <c r="I14" s="295">
        <f>SUMIF('个财7月'!$D$3:$D$66,$B14,'个财7月'!$F$3:$F$66)</f>
        <v>0</v>
      </c>
      <c r="J14" s="297">
        <f>SUMIF('个财8月'!$D$3:$D$66,$B14,'个财8月'!$F$3:$F$66)</f>
        <v>0</v>
      </c>
      <c r="K14" s="295">
        <f>SUMIF('个财9月'!$D$3:$D$66,$B14,'个财9月'!$F$3:$F$66)</f>
        <v>0</v>
      </c>
      <c r="L14" s="297">
        <f>SUMIF('个财10月'!$D$3:$D$66,$B14,'个财10月'!$F$3:$F$66)</f>
        <v>0</v>
      </c>
      <c r="M14" s="295">
        <f>SUMIF('个财11月'!$D$3:$D$66,$B14,'个财11月'!$F$3:$F$66)</f>
        <v>0</v>
      </c>
      <c r="N14" s="297">
        <f>SUMIF('个财12月'!$D$3:$D$66,$B14,'个财12月'!$F$3:$F$66)</f>
        <v>0</v>
      </c>
      <c r="O14" s="279" t="s">
        <v>502</v>
      </c>
      <c r="P14" s="1"/>
      <c r="Q14" s="1"/>
      <c r="R14" s="1"/>
      <c r="S14" s="1"/>
      <c r="T14" s="1"/>
    </row>
    <row r="15" spans="1:20" ht="15" customHeight="1">
      <c r="A15" s="1"/>
      <c r="B15" s="294" t="s">
        <v>503</v>
      </c>
      <c r="C15" s="295">
        <f>SUMIF('个财1月'!$D$3:$D$66,$B15,'个财1月'!$F$3:$F$66)</f>
        <v>0</v>
      </c>
      <c r="D15" s="296">
        <f>SUMIF('个财2月'!$D$3:$D$66,$B15,'个财2月'!$F$3:$F$66)</f>
        <v>0</v>
      </c>
      <c r="E15" s="295">
        <f>SUMIF('个财3月'!$D$3:$D$66,$B15,'个财3月'!$F$3:$F$66)</f>
        <v>0</v>
      </c>
      <c r="F15" s="297">
        <f>SUMIF('个财4月'!$D$3:$D$66,$B15,'个财4月'!$F$3:$F$66)</f>
        <v>0</v>
      </c>
      <c r="G15" s="295">
        <f>SUMIF('个财5月'!$D$3:$D$66,$B15,'个财5月'!$F$3:$F$66)</f>
        <v>0</v>
      </c>
      <c r="H15" s="297">
        <f>SUMIF('个财6月'!$D$3:$D$66,$B15,'个财6月'!$F$3:$F$66)</f>
        <v>0</v>
      </c>
      <c r="I15" s="295">
        <f>SUMIF('个财7月'!$D$3:$D$66,$B15,'个财7月'!$F$3:$F$66)</f>
        <v>0</v>
      </c>
      <c r="J15" s="297">
        <f>SUMIF('个财8月'!$D$3:$D$66,$B15,'个财8月'!$F$3:$F$66)</f>
        <v>0</v>
      </c>
      <c r="K15" s="295">
        <f>SUMIF('个财9月'!$D$3:$D$66,$B15,'个财9月'!$F$3:$F$66)</f>
        <v>0</v>
      </c>
      <c r="L15" s="297">
        <f>SUMIF('个财10月'!$D$3:$D$66,$B15,'个财10月'!$F$3:$F$66)</f>
        <v>0</v>
      </c>
      <c r="M15" s="295">
        <f>SUMIF('个财11月'!$D$3:$D$66,$B15,'个财11月'!$F$3:$F$66)</f>
        <v>0</v>
      </c>
      <c r="N15" s="297">
        <f>SUMIF('个财12月'!$D$3:$D$66,$B15,'个财12月'!$F$3:$F$66)</f>
        <v>0</v>
      </c>
      <c r="O15" s="279" t="s">
        <v>504</v>
      </c>
      <c r="P15" s="1"/>
      <c r="Q15" s="1"/>
      <c r="R15" s="1"/>
      <c r="S15" s="1"/>
      <c r="T15" s="1"/>
    </row>
    <row r="16" spans="1:20" ht="15" customHeight="1">
      <c r="A16" s="1"/>
      <c r="B16" s="294" t="s">
        <v>505</v>
      </c>
      <c r="C16" s="295">
        <f>SUMIF('个财1月'!$D$3:$D$66,$B16,'个财1月'!$F$3:$F$66)</f>
        <v>0</v>
      </c>
      <c r="D16" s="296">
        <f>SUMIF('个财2月'!$D$3:$D$66,$B16,'个财2月'!$F$3:$F$66)</f>
        <v>0</v>
      </c>
      <c r="E16" s="295">
        <f>SUMIF('个财3月'!$D$3:$D$66,$B16,'个财3月'!$F$3:$F$66)</f>
        <v>0</v>
      </c>
      <c r="F16" s="297">
        <f>SUMIF('个财4月'!$D$3:$D$66,$B16,'个财4月'!$F$3:$F$66)</f>
        <v>0</v>
      </c>
      <c r="G16" s="295">
        <f>SUMIF('个财5月'!$D$3:$D$66,$B16,'个财5月'!$F$3:$F$66)</f>
        <v>0</v>
      </c>
      <c r="H16" s="297">
        <f>SUMIF('个财6月'!$D$3:$D$66,$B16,'个财6月'!$F$3:$F$66)</f>
        <v>0</v>
      </c>
      <c r="I16" s="295">
        <f>SUMIF('个财7月'!$D$3:$D$66,$B16,'个财7月'!$F$3:$F$66)</f>
        <v>0</v>
      </c>
      <c r="J16" s="297">
        <f>SUMIF('个财8月'!$D$3:$D$66,$B16,'个财8月'!$F$3:$F$66)</f>
        <v>0</v>
      </c>
      <c r="K16" s="295">
        <f>SUMIF('个财9月'!$D$3:$D$66,$B16,'个财9月'!$F$3:$F$66)</f>
        <v>0</v>
      </c>
      <c r="L16" s="297">
        <f>SUMIF('个财10月'!$D$3:$D$66,$B16,'个财10月'!$F$3:$F$66)</f>
        <v>0</v>
      </c>
      <c r="M16" s="295">
        <f>SUMIF('个财11月'!$D$3:$D$66,$B16,'个财11月'!$F$3:$F$66)</f>
        <v>0</v>
      </c>
      <c r="N16" s="297">
        <f>SUMIF('个财12月'!$D$3:$D$66,$B16,'个财12月'!$F$3:$F$66)</f>
        <v>0</v>
      </c>
      <c r="O16" s="279" t="s">
        <v>506</v>
      </c>
      <c r="P16" s="1"/>
      <c r="Q16" s="1"/>
      <c r="R16" s="1"/>
      <c r="S16" s="1"/>
      <c r="T16" s="1"/>
    </row>
    <row r="17" spans="1:20" ht="15" customHeight="1">
      <c r="A17" s="1"/>
      <c r="B17" s="294" t="s">
        <v>507</v>
      </c>
      <c r="C17" s="295">
        <f>SUMIF('个财1月'!$D$3:$D$66,$B17,'个财1月'!$F$3:$F$66)</f>
        <v>0</v>
      </c>
      <c r="D17" s="296">
        <f>SUMIF('个财2月'!$D$3:$D$66,$B17,'个财2月'!$F$3:$F$66)</f>
        <v>0</v>
      </c>
      <c r="E17" s="295">
        <f>SUMIF('个财3月'!$D$3:$D$66,$B17,'个财3月'!$F$3:$F$66)</f>
        <v>0</v>
      </c>
      <c r="F17" s="297">
        <f>SUMIF('个财4月'!$D$3:$D$66,$B17,'个财4月'!$F$3:$F$66)</f>
        <v>0</v>
      </c>
      <c r="G17" s="295">
        <f>SUMIF('个财5月'!$D$3:$D$66,$B17,'个财5月'!$F$3:$F$66)</f>
        <v>0</v>
      </c>
      <c r="H17" s="297">
        <f>SUMIF('个财6月'!$D$3:$D$66,$B17,'个财6月'!$F$3:$F$66)</f>
        <v>0</v>
      </c>
      <c r="I17" s="295">
        <f>SUMIF('个财7月'!$D$3:$D$66,$B17,'个财7月'!$F$3:$F$66)</f>
        <v>0</v>
      </c>
      <c r="J17" s="297">
        <f>SUMIF('个财8月'!$D$3:$D$66,$B17,'个财8月'!$F$3:$F$66)</f>
        <v>0</v>
      </c>
      <c r="K17" s="295">
        <f>SUMIF('个财9月'!$D$3:$D$66,$B17,'个财9月'!$F$3:$F$66)</f>
        <v>0</v>
      </c>
      <c r="L17" s="297">
        <f>SUMIF('个财10月'!$D$3:$D$66,$B17,'个财10月'!$F$3:$F$66)</f>
        <v>0</v>
      </c>
      <c r="M17" s="295">
        <f>SUMIF('个财11月'!$D$3:$D$66,$B17,'个财11月'!$F$3:$F$66)</f>
        <v>0</v>
      </c>
      <c r="N17" s="297">
        <f>SUMIF('个财12月'!$D$3:$D$66,$B17,'个财12月'!$F$3:$F$66)</f>
        <v>0</v>
      </c>
      <c r="O17" s="279"/>
      <c r="P17" s="1"/>
      <c r="Q17" s="1"/>
      <c r="R17" s="1"/>
      <c r="S17" s="1"/>
      <c r="T17" s="1"/>
    </row>
    <row r="18" spans="1:20" ht="15" customHeight="1">
      <c r="A18" s="1"/>
      <c r="B18" s="294" t="s">
        <v>508</v>
      </c>
      <c r="C18" s="295">
        <f>SUMIF('个财1月'!$D$3:$D$66,$B18,'个财1月'!$F$3:$F$66)</f>
        <v>0</v>
      </c>
      <c r="D18" s="296">
        <f>SUMIF('个财2月'!$D$3:$D$66,$B18,'个财2月'!$F$3:$F$66)</f>
        <v>0</v>
      </c>
      <c r="E18" s="295">
        <f>SUMIF('个财3月'!$D$3:$D$66,$B18,'个财3月'!$F$3:$F$66)</f>
        <v>0</v>
      </c>
      <c r="F18" s="297">
        <f>SUMIF('个财4月'!$D$3:$D$66,$B18,'个财4月'!$F$3:$F$66)</f>
        <v>0</v>
      </c>
      <c r="G18" s="295">
        <f>SUMIF('个财5月'!$D$3:$D$66,$B18,'个财5月'!$F$3:$F$66)</f>
        <v>0</v>
      </c>
      <c r="H18" s="297">
        <f>SUMIF('个财6月'!$D$3:$D$66,$B18,'个财6月'!$F$3:$F$66)</f>
        <v>0</v>
      </c>
      <c r="I18" s="295">
        <f>SUMIF('个财7月'!$D$3:$D$66,$B18,'个财7月'!$F$3:$F$66)</f>
        <v>0</v>
      </c>
      <c r="J18" s="297">
        <f>SUMIF('个财8月'!$D$3:$D$66,$B18,'个财8月'!$F$3:$F$66)</f>
        <v>0</v>
      </c>
      <c r="K18" s="295">
        <f>SUMIF('个财9月'!$D$3:$D$66,$B18,'个财9月'!$F$3:$F$66)</f>
        <v>0</v>
      </c>
      <c r="L18" s="297">
        <f>SUMIF('个财10月'!$D$3:$D$66,$B18,'个财10月'!$F$3:$F$66)</f>
        <v>0</v>
      </c>
      <c r="M18" s="295">
        <f>SUMIF('个财11月'!$D$3:$D$66,$B18,'个财11月'!$F$3:$F$66)</f>
        <v>0</v>
      </c>
      <c r="N18" s="297">
        <f>SUMIF('个财12月'!$D$3:$D$66,$B18,'个财12月'!$F$3:$F$66)</f>
        <v>0</v>
      </c>
      <c r="O18" s="279"/>
      <c r="P18" s="1"/>
      <c r="Q18" s="1"/>
      <c r="R18" s="1"/>
      <c r="S18" s="1"/>
      <c r="T18" s="1"/>
    </row>
    <row r="19" spans="1:20" ht="15" customHeight="1">
      <c r="A19" s="1"/>
      <c r="B19" s="294" t="s">
        <v>509</v>
      </c>
      <c r="C19" s="295">
        <f>SUMIF('个财1月'!$D$3:$D$66,$B19,'个财1月'!$F$3:$F$66)</f>
        <v>0</v>
      </c>
      <c r="D19" s="296">
        <f>SUMIF('个财2月'!$D$3:$D$66,$B19,'个财2月'!$F$3:$F$66)</f>
        <v>0</v>
      </c>
      <c r="E19" s="295">
        <f>SUMIF('个财3月'!$D$3:$D$66,$B19,'个财3月'!$F$3:$F$66)</f>
        <v>0</v>
      </c>
      <c r="F19" s="297">
        <f>SUMIF('个财4月'!$D$3:$D$66,$B19,'个财4月'!$F$3:$F$66)</f>
        <v>0</v>
      </c>
      <c r="G19" s="295">
        <f>SUMIF('个财5月'!$D$3:$D$66,$B19,'个财5月'!$F$3:$F$66)</f>
        <v>0</v>
      </c>
      <c r="H19" s="297">
        <f>SUMIF('个财6月'!$D$3:$D$66,$B19,'个财6月'!$F$3:$F$66)</f>
        <v>0</v>
      </c>
      <c r="I19" s="295">
        <f>SUMIF('个财7月'!$D$3:$D$66,$B19,'个财7月'!$F$3:$F$66)</f>
        <v>0</v>
      </c>
      <c r="J19" s="297">
        <f>SUMIF('个财8月'!$D$3:$D$66,$B19,'个财8月'!$F$3:$F$66)</f>
        <v>0</v>
      </c>
      <c r="K19" s="295">
        <f>SUMIF('个财9月'!$D$3:$D$66,$B19,'个财9月'!$F$3:$F$66)</f>
        <v>0</v>
      </c>
      <c r="L19" s="297">
        <f>SUMIF('个财10月'!$D$3:$D$66,$B19,'个财10月'!$F$3:$F$66)</f>
        <v>0</v>
      </c>
      <c r="M19" s="295">
        <f>SUMIF('个财11月'!$D$3:$D$66,$B19,'个财11月'!$F$3:$F$66)</f>
        <v>0</v>
      </c>
      <c r="N19" s="297">
        <f>SUMIF('个财12月'!$D$3:$D$66,$B19,'个财12月'!$F$3:$F$66)</f>
        <v>0</v>
      </c>
      <c r="O19" s="279"/>
      <c r="P19" s="1"/>
      <c r="Q19" s="1"/>
      <c r="R19" s="1"/>
      <c r="S19" s="1"/>
      <c r="T19" s="1"/>
    </row>
    <row r="20" spans="1:20" ht="15" customHeight="1">
      <c r="A20" s="1"/>
      <c r="B20" s="294">
        <v>0</v>
      </c>
      <c r="C20" s="295">
        <f>SUMIF('个财1月'!$D$3:$D$66,$B20,'个财1月'!$F$3:$F$66)</f>
        <v>0</v>
      </c>
      <c r="D20" s="296">
        <f>SUMIF('个财2月'!$D$3:$D$66,$B20,'个财2月'!$F$3:$F$66)</f>
        <v>0</v>
      </c>
      <c r="E20" s="295">
        <f>SUMIF('个财3月'!$D$3:$D$66,$B20,'个财3月'!$F$3:$F$66)</f>
        <v>0</v>
      </c>
      <c r="F20" s="297">
        <f>SUMIF('个财4月'!$D$3:$D$66,$B20,'个财4月'!$F$3:$F$66)</f>
        <v>0</v>
      </c>
      <c r="G20" s="295">
        <f>SUMIF('个财5月'!$D$3:$D$66,$B20,'个财5月'!$F$3:$F$66)</f>
        <v>0</v>
      </c>
      <c r="H20" s="297">
        <f>SUMIF('个财6月'!$D$3:$D$66,$B20,'个财6月'!$F$3:$F$66)</f>
        <v>0</v>
      </c>
      <c r="I20" s="295">
        <f>SUMIF('个财7月'!$D$3:$D$66,$B20,'个财7月'!$F$3:$F$66)</f>
        <v>0</v>
      </c>
      <c r="J20" s="297">
        <f>SUMIF('个财8月'!$D$3:$D$66,$B20,'个财8月'!$F$3:$F$66)</f>
        <v>0</v>
      </c>
      <c r="K20" s="295">
        <f>SUMIF('个财9月'!$D$3:$D$66,$B20,'个财9月'!$F$3:$F$66)</f>
        <v>0</v>
      </c>
      <c r="L20" s="297">
        <f>SUMIF('个财10月'!$D$3:$D$66,$B20,'个财10月'!$F$3:$F$66)</f>
        <v>0</v>
      </c>
      <c r="M20" s="295">
        <f>SUMIF('个财11月'!$D$3:$D$66,$B20,'个财11月'!$F$3:$F$66)</f>
        <v>0</v>
      </c>
      <c r="N20" s="297">
        <f>SUMIF('个财12月'!$D$3:$D$66,$B20,'个财12月'!$F$3:$F$66)</f>
        <v>0</v>
      </c>
      <c r="O20" s="1"/>
      <c r="P20" s="1"/>
      <c r="Q20" s="1"/>
      <c r="R20" s="1"/>
      <c r="S20" s="1"/>
      <c r="T20" s="1"/>
    </row>
    <row r="21" spans="1:20" ht="15" customHeight="1">
      <c r="A21" s="1"/>
      <c r="B21" s="294">
        <v>0</v>
      </c>
      <c r="C21" s="295">
        <f>SUMIF('个财1月'!$D$3:$D$66,$B21,'个财1月'!$F$3:$F$66)</f>
        <v>0</v>
      </c>
      <c r="D21" s="296">
        <f>SUMIF('个财2月'!$D$3:$D$66,$B21,'个财2月'!$F$3:$F$66)</f>
        <v>0</v>
      </c>
      <c r="E21" s="295">
        <f>SUMIF('个财3月'!$D$3:$D$66,$B21,'个财3月'!$F$3:$F$66)</f>
        <v>0</v>
      </c>
      <c r="F21" s="297">
        <f>SUMIF('个财4月'!$D$3:$D$66,$B21,'个财4月'!$F$3:$F$66)</f>
        <v>0</v>
      </c>
      <c r="G21" s="295">
        <f>SUMIF('个财5月'!$D$3:$D$66,$B21,'个财5月'!$F$3:$F$66)</f>
        <v>0</v>
      </c>
      <c r="H21" s="297">
        <f>SUMIF('个财6月'!$D$3:$D$66,$B21,'个财6月'!$F$3:$F$66)</f>
        <v>0</v>
      </c>
      <c r="I21" s="295">
        <f>SUMIF('个财7月'!$D$3:$D$66,$B21,'个财7月'!$F$3:$F$66)</f>
        <v>0</v>
      </c>
      <c r="J21" s="297">
        <f>SUMIF('个财8月'!$D$3:$D$66,$B21,'个财8月'!$F$3:$F$66)</f>
        <v>0</v>
      </c>
      <c r="K21" s="295">
        <f>SUMIF('个财9月'!$D$3:$D$66,$B21,'个财9月'!$F$3:$F$66)</f>
        <v>0</v>
      </c>
      <c r="L21" s="297">
        <f>SUMIF('个财10月'!$D$3:$D$66,$B21,'个财10月'!$F$3:$F$66)</f>
        <v>0</v>
      </c>
      <c r="M21" s="295">
        <f>SUMIF('个财11月'!$D$3:$D$66,$B21,'个财11月'!$F$3:$F$66)</f>
        <v>0</v>
      </c>
      <c r="N21" s="297">
        <f>SUMIF('个财12月'!$D$3:$D$66,$B21,'个财12月'!$F$3:$F$66)</f>
        <v>0</v>
      </c>
      <c r="O21" s="1"/>
      <c r="P21" s="1"/>
      <c r="Q21" s="1"/>
      <c r="R21" s="1"/>
      <c r="S21" s="1"/>
      <c r="T21" s="1"/>
    </row>
    <row r="22" spans="1:20" ht="15" customHeight="1" thickBot="1">
      <c r="A22" s="1"/>
      <c r="B22" s="298">
        <v>0</v>
      </c>
      <c r="C22" s="295">
        <f>SUMIF('个财1月'!$D$3:$D$66,$B22,'个财1月'!$F$3:$F$66)</f>
        <v>0</v>
      </c>
      <c r="D22" s="296">
        <f>SUMIF('个财2月'!$D$3:$D$66,$B22,'个财2月'!$F$3:$F$66)</f>
        <v>0</v>
      </c>
      <c r="E22" s="295">
        <f>SUMIF('个财3月'!$D$3:$D$66,$B22,'个财3月'!$F$3:$F$66)</f>
        <v>0</v>
      </c>
      <c r="F22" s="297">
        <f>SUMIF('个财4月'!$D$3:$D$66,$B22,'个财4月'!$F$3:$F$66)</f>
        <v>0</v>
      </c>
      <c r="G22" s="295">
        <f>SUMIF('个财5月'!$D$3:$D$66,$B22,'个财5月'!$F$3:$F$66)</f>
        <v>0</v>
      </c>
      <c r="H22" s="297">
        <f>SUMIF('个财6月'!$D$3:$D$66,$B22,'个财6月'!$F$3:$F$66)</f>
        <v>0</v>
      </c>
      <c r="I22" s="295">
        <f>SUMIF('个财7月'!$D$3:$D$66,$B22,'个财7月'!$F$3:$F$66)</f>
        <v>0</v>
      </c>
      <c r="J22" s="297">
        <f>SUMIF('个财8月'!$D$3:$D$66,$B22,'个财8月'!$F$3:$F$66)</f>
        <v>0</v>
      </c>
      <c r="K22" s="295">
        <f>SUMIF('个财9月'!$D$3:$D$66,$B22,'个财9月'!$F$3:$F$66)</f>
        <v>0</v>
      </c>
      <c r="L22" s="297">
        <f>SUMIF('个财10月'!$D$3:$D$66,$B22,'个财10月'!$F$3:$F$66)</f>
        <v>0</v>
      </c>
      <c r="M22" s="295">
        <f>SUMIF('个财11月'!$D$3:$D$66,$B22,'个财11月'!$F$3:$F$66)</f>
        <v>0</v>
      </c>
      <c r="N22" s="297">
        <f>SUMIF('个财12月'!$D$3:$D$66,$B22,'个财12月'!$F$3:$F$66)</f>
        <v>0</v>
      </c>
      <c r="O22" s="1"/>
      <c r="P22" s="1"/>
      <c r="Q22" s="1"/>
      <c r="R22" s="1"/>
      <c r="S22" s="1"/>
      <c r="T22" s="1"/>
    </row>
    <row r="23" spans="1:20" ht="6.75" customHeight="1">
      <c r="A23" s="1"/>
      <c r="B23" s="1"/>
      <c r="C23" s="1"/>
      <c r="D23" s="1"/>
      <c r="E23" s="1"/>
      <c r="F23" s="1"/>
      <c r="G23" s="1"/>
      <c r="H23" s="1"/>
      <c r="I23" s="1"/>
      <c r="J23" s="1"/>
      <c r="K23" s="1"/>
      <c r="L23" s="1"/>
      <c r="M23" s="1"/>
      <c r="N23" s="1"/>
      <c r="O23" s="1"/>
      <c r="P23" s="1"/>
      <c r="Q23" s="1"/>
      <c r="R23" s="1"/>
      <c r="S23" s="1"/>
      <c r="T23" s="1"/>
    </row>
    <row r="24" spans="1:20" ht="15" customHeight="1" thickBot="1">
      <c r="A24" s="1"/>
      <c r="B24" s="299" t="s">
        <v>510</v>
      </c>
      <c r="C24" s="300"/>
      <c r="D24" s="301"/>
      <c r="E24" s="300"/>
      <c r="F24" s="301"/>
      <c r="G24" s="300"/>
      <c r="H24" s="301"/>
      <c r="I24" s="300"/>
      <c r="J24" s="301"/>
      <c r="K24" s="300"/>
      <c r="L24" s="301"/>
      <c r="M24" s="300"/>
      <c r="N24" s="301"/>
      <c r="O24" s="1"/>
      <c r="P24" s="1"/>
      <c r="Q24" s="1"/>
      <c r="R24" s="1"/>
      <c r="S24" s="1"/>
      <c r="T24" s="1"/>
    </row>
    <row r="25" spans="1:20" ht="15" customHeight="1" thickBot="1" thickTop="1">
      <c r="A25" s="1"/>
      <c r="B25" s="302" t="s">
        <v>511</v>
      </c>
      <c r="C25" s="303">
        <f>C6-C12</f>
        <v>0</v>
      </c>
      <c r="D25" s="304">
        <f aca="true" t="shared" si="2" ref="D25:N25">D6-D12</f>
        <v>0</v>
      </c>
      <c r="E25" s="303">
        <f t="shared" si="2"/>
        <v>0</v>
      </c>
      <c r="F25" s="304">
        <f t="shared" si="2"/>
        <v>0</v>
      </c>
      <c r="G25" s="303">
        <f t="shared" si="2"/>
        <v>0</v>
      </c>
      <c r="H25" s="304">
        <f t="shared" si="2"/>
        <v>0</v>
      </c>
      <c r="I25" s="303">
        <f t="shared" si="2"/>
        <v>0</v>
      </c>
      <c r="J25" s="304">
        <f t="shared" si="2"/>
        <v>0</v>
      </c>
      <c r="K25" s="303">
        <f t="shared" si="2"/>
        <v>0</v>
      </c>
      <c r="L25" s="304">
        <f t="shared" si="2"/>
        <v>0</v>
      </c>
      <c r="M25" s="303">
        <f t="shared" si="2"/>
        <v>0</v>
      </c>
      <c r="N25" s="304">
        <f t="shared" si="2"/>
        <v>0</v>
      </c>
      <c r="O25" s="1"/>
      <c r="P25" s="1"/>
      <c r="Q25" s="1"/>
      <c r="R25" s="1"/>
      <c r="S25" s="1"/>
      <c r="T25" s="1"/>
    </row>
    <row r="26" spans="1:20" ht="15" customHeight="1" thickBot="1">
      <c r="A26" s="1"/>
      <c r="B26" s="305" t="s">
        <v>512</v>
      </c>
      <c r="C26" s="306">
        <f>C24+C25</f>
        <v>0</v>
      </c>
      <c r="D26" s="307">
        <f>C26+D25</f>
        <v>0</v>
      </c>
      <c r="E26" s="306">
        <f aca="true" t="shared" si="3" ref="E26:N26">D26+E25</f>
        <v>0</v>
      </c>
      <c r="F26" s="307">
        <f t="shared" si="3"/>
        <v>0</v>
      </c>
      <c r="G26" s="306">
        <f t="shared" si="3"/>
        <v>0</v>
      </c>
      <c r="H26" s="307">
        <f t="shared" si="3"/>
        <v>0</v>
      </c>
      <c r="I26" s="306">
        <f t="shared" si="3"/>
        <v>0</v>
      </c>
      <c r="J26" s="307">
        <f t="shared" si="3"/>
        <v>0</v>
      </c>
      <c r="K26" s="306">
        <f t="shared" si="3"/>
        <v>0</v>
      </c>
      <c r="L26" s="307">
        <f t="shared" si="3"/>
        <v>0</v>
      </c>
      <c r="M26" s="306">
        <f t="shared" si="3"/>
        <v>0</v>
      </c>
      <c r="N26" s="307">
        <f t="shared" si="3"/>
        <v>0</v>
      </c>
      <c r="O26" s="1"/>
      <c r="P26" s="1"/>
      <c r="Q26" s="1"/>
      <c r="R26" s="1"/>
      <c r="S26" s="1"/>
      <c r="T26" s="1"/>
    </row>
    <row r="27" spans="1:20" ht="14.25" customHeight="1">
      <c r="A27" s="1"/>
      <c r="B27" s="1"/>
      <c r="C27" s="1"/>
      <c r="D27" s="1"/>
      <c r="E27" s="1"/>
      <c r="F27" s="1"/>
      <c r="G27" s="1"/>
      <c r="H27" s="1"/>
      <c r="I27" s="1"/>
      <c r="J27" s="1"/>
      <c r="K27" s="1"/>
      <c r="L27" s="1"/>
      <c r="M27" s="1"/>
      <c r="N27" s="1"/>
      <c r="O27" s="1"/>
      <c r="P27" s="1"/>
      <c r="Q27" s="1"/>
      <c r="R27" s="1"/>
      <c r="S27" s="1"/>
      <c r="T27" s="1"/>
    </row>
    <row r="28" spans="1:20" ht="22.5">
      <c r="A28" s="1"/>
      <c r="B28" s="1"/>
      <c r="C28" s="1"/>
      <c r="D28" s="1"/>
      <c r="E28" s="1"/>
      <c r="F28" s="1"/>
      <c r="G28" s="1"/>
      <c r="H28" s="1"/>
      <c r="I28" s="1"/>
      <c r="J28" s="1"/>
      <c r="K28" s="1"/>
      <c r="L28" s="1"/>
      <c r="M28" s="1"/>
      <c r="N28" s="1"/>
      <c r="O28" s="1"/>
      <c r="P28" s="1"/>
      <c r="Q28" s="1"/>
      <c r="R28" s="1"/>
      <c r="S28" s="1"/>
      <c r="T28" s="1"/>
    </row>
    <row r="29" spans="1:20" ht="22.5">
      <c r="A29" s="1"/>
      <c r="B29" s="1"/>
      <c r="C29" s="1"/>
      <c r="D29" s="1"/>
      <c r="E29" s="1"/>
      <c r="F29" s="1"/>
      <c r="G29" s="1"/>
      <c r="H29" s="1"/>
      <c r="I29" s="1"/>
      <c r="J29" s="1"/>
      <c r="K29" s="1"/>
      <c r="L29" s="1"/>
      <c r="M29" s="1"/>
      <c r="N29" s="1"/>
      <c r="O29" s="1"/>
      <c r="P29" s="1"/>
      <c r="Q29" s="1"/>
      <c r="R29" s="1"/>
      <c r="S29" s="1"/>
      <c r="T29" s="1"/>
    </row>
    <row r="30" spans="1:20" ht="22.5">
      <c r="A30" s="1"/>
      <c r="B30" s="1"/>
      <c r="C30" s="1"/>
      <c r="D30" s="1"/>
      <c r="E30" s="1"/>
      <c r="F30" s="1"/>
      <c r="G30" s="1"/>
      <c r="H30" s="1"/>
      <c r="I30" s="1"/>
      <c r="J30" s="1"/>
      <c r="K30" s="1"/>
      <c r="L30" s="1"/>
      <c r="M30" s="1"/>
      <c r="N30" s="1"/>
      <c r="O30" s="1"/>
      <c r="P30" s="1"/>
      <c r="Q30" s="1"/>
      <c r="R30" s="1"/>
      <c r="S30" s="1"/>
      <c r="T30" s="1"/>
    </row>
    <row r="31" spans="1:20" ht="22.5">
      <c r="A31" s="1"/>
      <c r="B31" s="1"/>
      <c r="C31" s="1"/>
      <c r="D31" s="1"/>
      <c r="E31" s="1"/>
      <c r="F31" s="1"/>
      <c r="G31" s="1"/>
      <c r="H31" s="1"/>
      <c r="I31" s="1"/>
      <c r="J31" s="1"/>
      <c r="K31" s="1"/>
      <c r="L31" s="1"/>
      <c r="M31" s="1"/>
      <c r="N31" s="1"/>
      <c r="O31" s="1"/>
      <c r="P31" s="1"/>
      <c r="Q31" s="1"/>
      <c r="R31" s="1"/>
      <c r="S31" s="1"/>
      <c r="T31" s="1"/>
    </row>
    <row r="32" spans="1:20" ht="22.5">
      <c r="A32" s="1"/>
      <c r="B32" s="1"/>
      <c r="C32" s="1"/>
      <c r="D32" s="1"/>
      <c r="E32" s="1"/>
      <c r="F32" s="1"/>
      <c r="G32" s="1"/>
      <c r="H32" s="1"/>
      <c r="I32" s="1"/>
      <c r="J32" s="1"/>
      <c r="K32" s="1"/>
      <c r="L32" s="1"/>
      <c r="M32" s="1"/>
      <c r="N32" s="1"/>
      <c r="O32" s="1"/>
      <c r="P32" s="1"/>
      <c r="Q32" s="1"/>
      <c r="R32" s="1"/>
      <c r="S32" s="1"/>
      <c r="T32" s="1"/>
    </row>
    <row r="33" spans="1:20" ht="22.5">
      <c r="A33" s="1"/>
      <c r="B33" s="1"/>
      <c r="C33" s="1"/>
      <c r="D33" s="1"/>
      <c r="E33" s="1"/>
      <c r="F33" s="1"/>
      <c r="G33" s="1"/>
      <c r="H33" s="1"/>
      <c r="I33" s="1"/>
      <c r="J33" s="1"/>
      <c r="K33" s="1"/>
      <c r="L33" s="1"/>
      <c r="M33" s="1"/>
      <c r="N33" s="1"/>
      <c r="O33" s="1"/>
      <c r="P33" s="1"/>
      <c r="Q33" s="1"/>
      <c r="R33" s="1"/>
      <c r="S33" s="1"/>
      <c r="T33" s="1"/>
    </row>
    <row r="34" spans="1:20" ht="22.5">
      <c r="A34" s="1"/>
      <c r="B34" s="1"/>
      <c r="C34" s="1"/>
      <c r="D34" s="1"/>
      <c r="E34" s="1"/>
      <c r="F34" s="1"/>
      <c r="G34" s="1"/>
      <c r="H34" s="1"/>
      <c r="I34" s="1"/>
      <c r="J34" s="1"/>
      <c r="K34" s="1"/>
      <c r="L34" s="1"/>
      <c r="M34" s="1"/>
      <c r="N34" s="1"/>
      <c r="O34" s="1"/>
      <c r="P34" s="1"/>
      <c r="Q34" s="1"/>
      <c r="R34" s="1"/>
      <c r="S34" s="1"/>
      <c r="T34" s="1"/>
    </row>
    <row r="35" spans="1:20" ht="22.5">
      <c r="A35" s="1"/>
      <c r="B35" s="1"/>
      <c r="C35" s="1"/>
      <c r="D35" s="1"/>
      <c r="E35" s="1"/>
      <c r="F35" s="1"/>
      <c r="G35" s="1"/>
      <c r="H35" s="1"/>
      <c r="I35" s="1"/>
      <c r="J35" s="1"/>
      <c r="K35" s="1"/>
      <c r="L35" s="1"/>
      <c r="M35" s="1"/>
      <c r="N35" s="1"/>
      <c r="O35" s="1"/>
      <c r="P35" s="1"/>
      <c r="Q35" s="1"/>
      <c r="R35" s="1"/>
      <c r="S35" s="1"/>
      <c r="T35" s="1"/>
    </row>
    <row r="36" spans="1:20" ht="22.5">
      <c r="A36" s="1"/>
      <c r="B36" s="1"/>
      <c r="C36" s="1"/>
      <c r="D36" s="1"/>
      <c r="E36" s="1"/>
      <c r="F36" s="1"/>
      <c r="G36" s="1"/>
      <c r="H36" s="1"/>
      <c r="I36" s="1"/>
      <c r="J36" s="1"/>
      <c r="K36" s="1"/>
      <c r="L36" s="1"/>
      <c r="M36" s="1"/>
      <c r="N36" s="1"/>
      <c r="O36" s="1"/>
      <c r="P36" s="1"/>
      <c r="Q36" s="1"/>
      <c r="R36" s="1"/>
      <c r="S36" s="1"/>
      <c r="T36" s="1"/>
    </row>
    <row r="37" spans="1:20" ht="22.5">
      <c r="A37" s="1"/>
      <c r="B37" s="1"/>
      <c r="C37" s="1"/>
      <c r="D37" s="1"/>
      <c r="E37" s="1"/>
      <c r="F37" s="1"/>
      <c r="G37" s="1"/>
      <c r="H37" s="1"/>
      <c r="I37" s="1"/>
      <c r="J37" s="1"/>
      <c r="K37" s="1"/>
      <c r="L37" s="1"/>
      <c r="M37" s="1"/>
      <c r="N37" s="1"/>
      <c r="O37" s="1"/>
      <c r="P37" s="1"/>
      <c r="Q37" s="1"/>
      <c r="R37" s="1"/>
      <c r="S37" s="1"/>
      <c r="T37" s="1"/>
    </row>
    <row r="38" spans="1:20" ht="22.5">
      <c r="A38" s="1"/>
      <c r="B38" s="1"/>
      <c r="C38" s="1"/>
      <c r="D38" s="1"/>
      <c r="E38" s="1"/>
      <c r="F38" s="1"/>
      <c r="G38" s="1"/>
      <c r="H38" s="1"/>
      <c r="I38" s="1"/>
      <c r="J38" s="1"/>
      <c r="K38" s="1"/>
      <c r="L38" s="1"/>
      <c r="M38" s="1"/>
      <c r="N38" s="1"/>
      <c r="O38" s="1"/>
      <c r="P38" s="1"/>
      <c r="Q38" s="1"/>
      <c r="R38" s="1"/>
      <c r="S38" s="1"/>
      <c r="T38" s="1"/>
    </row>
    <row r="39" spans="1:20" ht="22.5">
      <c r="A39" s="1"/>
      <c r="B39" s="1"/>
      <c r="C39" s="1"/>
      <c r="D39" s="1"/>
      <c r="E39" s="1"/>
      <c r="F39" s="1"/>
      <c r="G39" s="1"/>
      <c r="H39" s="1"/>
      <c r="I39" s="1"/>
      <c r="J39" s="1"/>
      <c r="K39" s="1"/>
      <c r="L39" s="1"/>
      <c r="M39" s="1"/>
      <c r="N39" s="1"/>
      <c r="O39" s="1"/>
      <c r="P39" s="1"/>
      <c r="Q39" s="1"/>
      <c r="R39" s="1"/>
      <c r="S39" s="1"/>
      <c r="T39" s="1"/>
    </row>
    <row r="40" spans="1:20" ht="22.5">
      <c r="A40" s="1"/>
      <c r="B40" s="1"/>
      <c r="C40" s="1"/>
      <c r="D40" s="1"/>
      <c r="E40" s="1"/>
      <c r="F40" s="1"/>
      <c r="G40" s="1"/>
      <c r="H40" s="1"/>
      <c r="I40" s="1"/>
      <c r="J40" s="1"/>
      <c r="K40" s="1"/>
      <c r="L40" s="1"/>
      <c r="M40" s="1"/>
      <c r="N40" s="1"/>
      <c r="O40" s="1"/>
      <c r="P40" s="1"/>
      <c r="Q40" s="1"/>
      <c r="R40" s="1"/>
      <c r="S40" s="1"/>
      <c r="T40" s="1"/>
    </row>
    <row r="41" spans="1:20" ht="22.5">
      <c r="A41" s="1"/>
      <c r="B41" s="1"/>
      <c r="C41" s="1"/>
      <c r="D41" s="1"/>
      <c r="E41" s="1"/>
      <c r="F41" s="1"/>
      <c r="G41" s="1"/>
      <c r="H41" s="1"/>
      <c r="I41" s="1"/>
      <c r="J41" s="1"/>
      <c r="K41" s="1"/>
      <c r="L41" s="1"/>
      <c r="M41" s="1"/>
      <c r="N41" s="1"/>
      <c r="O41" s="1"/>
      <c r="P41" s="1"/>
      <c r="Q41" s="1"/>
      <c r="R41" s="1"/>
      <c r="S41" s="1"/>
      <c r="T41" s="1"/>
    </row>
    <row r="42" spans="1:20" ht="22.5">
      <c r="A42" s="1"/>
      <c r="B42" s="1"/>
      <c r="C42" s="1"/>
      <c r="D42" s="1"/>
      <c r="E42" s="1"/>
      <c r="F42" s="1"/>
      <c r="G42" s="1"/>
      <c r="H42" s="1"/>
      <c r="I42" s="1"/>
      <c r="J42" s="1"/>
      <c r="K42" s="1"/>
      <c r="L42" s="1"/>
      <c r="M42" s="1"/>
      <c r="N42" s="1"/>
      <c r="O42" s="1"/>
      <c r="P42" s="1"/>
      <c r="Q42" s="1"/>
      <c r="R42" s="1"/>
      <c r="S42" s="1"/>
      <c r="T42" s="1"/>
    </row>
    <row r="43" spans="1:20" ht="22.5">
      <c r="A43" s="1"/>
      <c r="B43" s="1"/>
      <c r="C43" s="1"/>
      <c r="D43" s="1"/>
      <c r="E43" s="1"/>
      <c r="F43" s="1"/>
      <c r="G43" s="1"/>
      <c r="H43" s="1"/>
      <c r="I43" s="1"/>
      <c r="J43" s="1"/>
      <c r="K43" s="1"/>
      <c r="L43" s="1"/>
      <c r="M43" s="1"/>
      <c r="N43" s="1"/>
      <c r="O43" s="1"/>
      <c r="P43" s="1"/>
      <c r="Q43" s="1"/>
      <c r="R43" s="1"/>
      <c r="S43" s="1"/>
      <c r="T43" s="1"/>
    </row>
    <row r="44" spans="1:20" ht="22.5">
      <c r="A44" s="1"/>
      <c r="B44" s="1"/>
      <c r="C44" s="1"/>
      <c r="D44" s="1"/>
      <c r="E44" s="1"/>
      <c r="F44" s="1"/>
      <c r="G44" s="1"/>
      <c r="H44" s="1"/>
      <c r="I44" s="1"/>
      <c r="J44" s="1"/>
      <c r="K44" s="1"/>
      <c r="L44" s="1"/>
      <c r="M44" s="1"/>
      <c r="N44" s="1"/>
      <c r="O44" s="1"/>
      <c r="P44" s="1"/>
      <c r="Q44" s="1"/>
      <c r="R44" s="1"/>
      <c r="S44" s="1"/>
      <c r="T44" s="1"/>
    </row>
    <row r="45" spans="1:20" ht="22.5">
      <c r="A45" s="1"/>
      <c r="B45" s="1"/>
      <c r="C45" s="1"/>
      <c r="D45" s="1"/>
      <c r="E45" s="1"/>
      <c r="F45" s="1"/>
      <c r="G45" s="1"/>
      <c r="H45" s="1"/>
      <c r="I45" s="1"/>
      <c r="J45" s="1"/>
      <c r="K45" s="1"/>
      <c r="L45" s="1"/>
      <c r="M45" s="1"/>
      <c r="N45" s="1"/>
      <c r="O45" s="1"/>
      <c r="P45" s="1"/>
      <c r="Q45" s="1"/>
      <c r="R45" s="1"/>
      <c r="S45" s="1"/>
      <c r="T45" s="1"/>
    </row>
  </sheetData>
  <sheetProtection/>
  <hyperlinks>
    <hyperlink ref="C4" location="个财1月!A1" display="一月"/>
    <hyperlink ref="D4" location="个财2月!A1" display="二月"/>
    <hyperlink ref="E4" location="个财3月!A1" display="三月"/>
    <hyperlink ref="F4" location="个财4月!A1" display="四月"/>
    <hyperlink ref="G4" location="个财5月!A1" display="五月"/>
    <hyperlink ref="H4" location="个财6月!A1" display="六月"/>
    <hyperlink ref="I4" location="个财7月!A1" display="七月"/>
    <hyperlink ref="J4" location="个财8月!A1" display="八月"/>
    <hyperlink ref="K4" location="个财9月!A1" display="九月"/>
    <hyperlink ref="L4" location="个财10月!A1" display="十月"/>
    <hyperlink ref="M4" location="个财11月!A1" display="十一月"/>
    <hyperlink ref="N4" location="个财12月!A1" display="十二月"/>
  </hyperlinks>
  <printOptions/>
  <pageMargins left="0.75" right="0.75" top="1" bottom="1" header="0.5" footer="0.5"/>
  <pageSetup horizontalDpi="600" verticalDpi="6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codeName="Sheet20"/>
  <dimension ref="A1:P78"/>
  <sheetViews>
    <sheetView zoomScalePageLayoutView="0" workbookViewId="0" topLeftCell="A1">
      <selection activeCell="A1" sqref="A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30" customHeight="1" thickBot="1">
      <c r="A1" s="1"/>
      <c r="B1" s="224" t="str">
        <f>'封面'!$M26&amp;"年1月理财"</f>
        <v>2014年1月理财</v>
      </c>
      <c r="C1" s="12"/>
      <c r="D1" s="12"/>
      <c r="E1" s="12"/>
      <c r="F1" s="225">
        <f>'备忘录 '!$C$51</f>
        <v>41640</v>
      </c>
      <c r="G1" s="1"/>
      <c r="H1" s="1"/>
      <c r="I1" s="1"/>
      <c r="J1" s="1"/>
      <c r="K1" s="1"/>
      <c r="L1" s="1"/>
      <c r="M1" s="1"/>
      <c r="N1" s="1"/>
      <c r="O1" s="1"/>
      <c r="P1" s="1"/>
    </row>
    <row r="2" spans="1:16" s="232" customFormat="1" ht="24.75" customHeight="1">
      <c r="A2" s="1"/>
      <c r="B2" s="227" t="s">
        <v>345</v>
      </c>
      <c r="C2" s="228" t="s">
        <v>346</v>
      </c>
      <c r="D2" s="229" t="s">
        <v>347</v>
      </c>
      <c r="E2" s="230" t="s">
        <v>348</v>
      </c>
      <c r="F2" s="231" t="s">
        <v>349</v>
      </c>
      <c r="G2" s="1"/>
      <c r="H2" s="1"/>
      <c r="I2" s="1"/>
      <c r="J2" s="1"/>
      <c r="K2" s="1"/>
      <c r="L2" s="1"/>
      <c r="M2" s="1"/>
      <c r="N2" s="1"/>
      <c r="O2" s="1"/>
      <c r="P2" s="1"/>
    </row>
    <row r="3" spans="1:16" ht="17.25" customHeight="1">
      <c r="A3" s="1"/>
      <c r="B3" s="327"/>
      <c r="C3" s="233"/>
      <c r="D3" s="234"/>
      <c r="E3" s="235"/>
      <c r="F3" s="236"/>
      <c r="G3" s="1"/>
      <c r="H3" s="1"/>
      <c r="I3" s="237" t="s">
        <v>350</v>
      </c>
      <c r="J3" s="1"/>
      <c r="K3" s="1"/>
      <c r="L3" s="1"/>
      <c r="M3" s="1"/>
      <c r="N3" s="1"/>
      <c r="O3" s="1"/>
      <c r="P3" s="1"/>
    </row>
    <row r="4" spans="1:16" ht="17.25" customHeight="1">
      <c r="A4" s="1"/>
      <c r="B4" s="327"/>
      <c r="C4" s="238"/>
      <c r="D4" s="239"/>
      <c r="E4" s="240"/>
      <c r="F4" s="241"/>
      <c r="G4" s="242"/>
      <c r="H4" s="1"/>
      <c r="I4" s="237" t="s">
        <v>351</v>
      </c>
      <c r="J4" s="1"/>
      <c r="K4" s="1"/>
      <c r="L4" s="1"/>
      <c r="M4" s="1"/>
      <c r="N4" s="1"/>
      <c r="O4" s="1"/>
      <c r="P4" s="1"/>
    </row>
    <row r="5" spans="1:16" ht="17.25" customHeight="1">
      <c r="A5" s="1"/>
      <c r="B5" s="327"/>
      <c r="C5" s="238"/>
      <c r="D5" s="239"/>
      <c r="E5" s="240"/>
      <c r="F5" s="241"/>
      <c r="G5" s="1"/>
      <c r="H5" s="1"/>
      <c r="I5" s="243" t="s">
        <v>352</v>
      </c>
      <c r="J5" s="1"/>
      <c r="K5" s="1"/>
      <c r="L5" s="1"/>
      <c r="M5" s="1"/>
      <c r="N5" s="1"/>
      <c r="O5" s="1"/>
      <c r="P5" s="1"/>
    </row>
    <row r="6" spans="1:16" ht="17.25" customHeight="1">
      <c r="A6" s="1"/>
      <c r="B6" s="327"/>
      <c r="C6" s="238"/>
      <c r="D6" s="239"/>
      <c r="E6" s="240"/>
      <c r="F6" s="241"/>
      <c r="G6" s="1"/>
      <c r="H6" s="1"/>
      <c r="I6" s="243" t="s">
        <v>353</v>
      </c>
      <c r="J6" s="1"/>
      <c r="K6" s="1"/>
      <c r="L6" s="1"/>
      <c r="M6" s="1"/>
      <c r="N6" s="1"/>
      <c r="O6" s="1"/>
      <c r="P6" s="1"/>
    </row>
    <row r="7" spans="1:16" ht="17.25" customHeight="1">
      <c r="A7" s="1"/>
      <c r="B7" s="327"/>
      <c r="C7" s="238"/>
      <c r="D7" s="239"/>
      <c r="E7" s="240"/>
      <c r="F7" s="241"/>
      <c r="G7" s="1"/>
      <c r="H7" s="1"/>
      <c r="I7" s="237" t="s">
        <v>354</v>
      </c>
      <c r="J7" s="1"/>
      <c r="K7" s="1"/>
      <c r="L7" s="1"/>
      <c r="M7" s="1"/>
      <c r="N7" s="1"/>
      <c r="O7" s="1"/>
      <c r="P7" s="1"/>
    </row>
    <row r="8" spans="1:16" ht="17.25" customHeight="1">
      <c r="A8" s="1"/>
      <c r="B8" s="327"/>
      <c r="C8" s="238"/>
      <c r="D8" s="239"/>
      <c r="E8" s="240"/>
      <c r="F8" s="241"/>
      <c r="G8" s="1"/>
      <c r="H8" s="1"/>
      <c r="I8" s="237" t="s">
        <v>355</v>
      </c>
      <c r="J8" s="1"/>
      <c r="K8" s="1"/>
      <c r="L8" s="1"/>
      <c r="M8" s="1"/>
      <c r="N8" s="1"/>
      <c r="O8" s="1"/>
      <c r="P8" s="1"/>
    </row>
    <row r="9" spans="1:16" ht="17.25" customHeight="1">
      <c r="A9" s="1"/>
      <c r="B9" s="327"/>
      <c r="C9" s="238"/>
      <c r="D9" s="239"/>
      <c r="E9" s="240"/>
      <c r="F9" s="241"/>
      <c r="G9" s="1"/>
      <c r="H9" s="1"/>
      <c r="I9" s="237" t="s">
        <v>356</v>
      </c>
      <c r="J9" s="1"/>
      <c r="K9" s="1"/>
      <c r="L9" s="1"/>
      <c r="M9" s="1"/>
      <c r="N9" s="1"/>
      <c r="O9" s="1"/>
      <c r="P9" s="1"/>
    </row>
    <row r="10" spans="1:16" ht="17.25" customHeight="1">
      <c r="A10" s="1"/>
      <c r="B10" s="327"/>
      <c r="C10" s="238"/>
      <c r="D10" s="239"/>
      <c r="E10" s="240"/>
      <c r="F10" s="241"/>
      <c r="G10" s="1"/>
      <c r="H10" s="1"/>
      <c r="I10" s="237" t="s">
        <v>357</v>
      </c>
      <c r="J10" s="1"/>
      <c r="K10" s="1"/>
      <c r="L10" s="1"/>
      <c r="M10" s="1"/>
      <c r="N10" s="1"/>
      <c r="O10" s="1"/>
      <c r="P10" s="1"/>
    </row>
    <row r="11" spans="1:16" ht="17.25" customHeight="1">
      <c r="A11" s="1"/>
      <c r="B11" s="327"/>
      <c r="C11" s="238"/>
      <c r="D11" s="239"/>
      <c r="E11" s="240"/>
      <c r="F11" s="241"/>
      <c r="G11" s="1"/>
      <c r="H11" s="1"/>
      <c r="I11" s="237" t="s">
        <v>358</v>
      </c>
      <c r="J11" s="1"/>
      <c r="K11" s="1"/>
      <c r="L11" s="1"/>
      <c r="M11" s="1"/>
      <c r="N11" s="1"/>
      <c r="O11" s="1"/>
      <c r="P11" s="1"/>
    </row>
    <row r="12" spans="1:16" ht="17.25" customHeight="1">
      <c r="A12" s="1"/>
      <c r="B12" s="327"/>
      <c r="C12" s="238"/>
      <c r="D12" s="239"/>
      <c r="E12" s="240"/>
      <c r="F12" s="241"/>
      <c r="G12" s="1"/>
      <c r="H12" s="1"/>
      <c r="I12" s="237" t="s">
        <v>359</v>
      </c>
      <c r="J12" s="1"/>
      <c r="K12" s="1"/>
      <c r="L12" s="1"/>
      <c r="M12" s="1"/>
      <c r="N12" s="1"/>
      <c r="O12" s="1"/>
      <c r="P12" s="1"/>
    </row>
    <row r="13" spans="1:16" ht="17.25" customHeight="1">
      <c r="A13" s="1"/>
      <c r="B13" s="327"/>
      <c r="C13" s="238"/>
      <c r="D13" s="239"/>
      <c r="E13" s="240"/>
      <c r="F13" s="241"/>
      <c r="G13" s="1"/>
      <c r="H13" s="1"/>
      <c r="I13" s="237" t="s">
        <v>360</v>
      </c>
      <c r="J13" s="1"/>
      <c r="K13" s="1"/>
      <c r="L13" s="1"/>
      <c r="M13" s="1"/>
      <c r="N13" s="1"/>
      <c r="O13" s="1"/>
      <c r="P13" s="1"/>
    </row>
    <row r="14" spans="1:16" ht="17.25" customHeight="1">
      <c r="A14" s="1"/>
      <c r="B14" s="327"/>
      <c r="C14" s="238"/>
      <c r="D14" s="239"/>
      <c r="E14" s="240"/>
      <c r="F14" s="241"/>
      <c r="G14" s="1"/>
      <c r="H14" s="1"/>
      <c r="I14" s="243" t="s">
        <v>361</v>
      </c>
      <c r="J14" s="1"/>
      <c r="K14" s="1"/>
      <c r="L14" s="1"/>
      <c r="M14" s="1"/>
      <c r="N14" s="1"/>
      <c r="O14" s="1"/>
      <c r="P14" s="1"/>
    </row>
    <row r="15" spans="1:16" ht="17.25" customHeight="1">
      <c r="A15" s="1"/>
      <c r="B15" s="327"/>
      <c r="C15" s="238"/>
      <c r="D15" s="239"/>
      <c r="E15" s="240"/>
      <c r="F15" s="241"/>
      <c r="G15" s="1"/>
      <c r="H15" s="1"/>
      <c r="I15" s="243" t="s">
        <v>362</v>
      </c>
      <c r="J15" s="1"/>
      <c r="K15" s="1"/>
      <c r="L15" s="1"/>
      <c r="M15" s="1"/>
      <c r="N15" s="1"/>
      <c r="O15" s="1"/>
      <c r="P15" s="1"/>
    </row>
    <row r="16" spans="1:16" ht="17.25" customHeight="1">
      <c r="A16" s="1"/>
      <c r="B16" s="327"/>
      <c r="C16" s="238"/>
      <c r="D16" s="239"/>
      <c r="E16" s="240"/>
      <c r="F16" s="241"/>
      <c r="G16" s="1"/>
      <c r="H16" s="1"/>
      <c r="I16" s="243" t="s">
        <v>363</v>
      </c>
      <c r="J16" s="1"/>
      <c r="K16" s="1"/>
      <c r="L16" s="1"/>
      <c r="M16" s="1"/>
      <c r="N16" s="1"/>
      <c r="O16" s="1"/>
      <c r="P16" s="1"/>
    </row>
    <row r="17" spans="1:16" ht="17.25" customHeight="1">
      <c r="A17" s="1"/>
      <c r="B17" s="327"/>
      <c r="C17" s="238"/>
      <c r="D17" s="239"/>
      <c r="E17" s="240"/>
      <c r="F17" s="241"/>
      <c r="G17" s="1"/>
      <c r="H17" s="1"/>
      <c r="I17" s="1"/>
      <c r="J17" s="1"/>
      <c r="K17" s="1"/>
      <c r="L17" s="1"/>
      <c r="M17" s="1"/>
      <c r="N17" s="1"/>
      <c r="O17" s="1"/>
      <c r="P17" s="1"/>
    </row>
    <row r="18" spans="1:16" ht="17.25" customHeight="1">
      <c r="A18" s="1"/>
      <c r="B18" s="328"/>
      <c r="C18" s="238"/>
      <c r="D18" s="239"/>
      <c r="E18" s="240"/>
      <c r="F18" s="241"/>
      <c r="G18" s="1"/>
      <c r="H18" s="1"/>
      <c r="I18" s="1"/>
      <c r="J18" s="1"/>
      <c r="K18" s="1"/>
      <c r="L18" s="1"/>
      <c r="M18" s="1"/>
      <c r="N18" s="1"/>
      <c r="O18" s="1"/>
      <c r="P18" s="1"/>
    </row>
    <row r="19" spans="1:16" ht="17.25" customHeight="1">
      <c r="A19" s="1"/>
      <c r="B19" s="328"/>
      <c r="C19" s="238"/>
      <c r="D19" s="239"/>
      <c r="E19" s="240"/>
      <c r="F19" s="241"/>
      <c r="G19" s="1"/>
      <c r="H19" s="1"/>
      <c r="I19" s="1"/>
      <c r="J19" s="1"/>
      <c r="K19" s="1"/>
      <c r="L19" s="1"/>
      <c r="M19" s="1"/>
      <c r="N19" s="1"/>
      <c r="O19" s="1"/>
      <c r="P19" s="1"/>
    </row>
    <row r="20" spans="1:16" ht="17.25" customHeight="1">
      <c r="A20" s="1"/>
      <c r="B20" s="328"/>
      <c r="C20" s="238"/>
      <c r="D20" s="239"/>
      <c r="E20" s="240"/>
      <c r="F20" s="241"/>
      <c r="G20" s="1"/>
      <c r="H20" s="1"/>
      <c r="I20" s="1"/>
      <c r="J20" s="1"/>
      <c r="K20" s="1"/>
      <c r="L20" s="1"/>
      <c r="M20" s="1"/>
      <c r="N20" s="1"/>
      <c r="O20" s="1"/>
      <c r="P20" s="1"/>
    </row>
    <row r="21" spans="1:16" ht="17.25" customHeight="1">
      <c r="A21" s="1"/>
      <c r="B21" s="328"/>
      <c r="C21" s="238"/>
      <c r="D21" s="239"/>
      <c r="E21" s="240"/>
      <c r="F21" s="241"/>
      <c r="G21" s="1"/>
      <c r="H21" s="1"/>
      <c r="I21" s="1"/>
      <c r="J21" s="1"/>
      <c r="K21" s="1"/>
      <c r="L21" s="1"/>
      <c r="M21" s="1"/>
      <c r="N21" s="1"/>
      <c r="O21" s="1"/>
      <c r="P21" s="1"/>
    </row>
    <row r="22" spans="1:16" ht="17.25" customHeight="1">
      <c r="A22" s="1"/>
      <c r="B22" s="328"/>
      <c r="C22" s="238"/>
      <c r="D22" s="239"/>
      <c r="E22" s="240"/>
      <c r="F22" s="241"/>
      <c r="G22" s="1"/>
      <c r="H22" s="1"/>
      <c r="I22" s="1"/>
      <c r="J22" s="1"/>
      <c r="K22" s="1"/>
      <c r="L22" s="1"/>
      <c r="M22" s="1"/>
      <c r="N22" s="1"/>
      <c r="O22" s="1"/>
      <c r="P22" s="1"/>
    </row>
    <row r="23" spans="1:16" ht="17.25" customHeight="1">
      <c r="A23" s="1"/>
      <c r="B23" s="328"/>
      <c r="C23" s="238"/>
      <c r="D23" s="239"/>
      <c r="E23" s="240"/>
      <c r="F23" s="241"/>
      <c r="G23" s="1"/>
      <c r="H23" s="1"/>
      <c r="I23" s="1"/>
      <c r="J23" s="1"/>
      <c r="K23" s="1"/>
      <c r="L23" s="1"/>
      <c r="M23" s="1"/>
      <c r="N23" s="1"/>
      <c r="O23" s="1"/>
      <c r="P23" s="1"/>
    </row>
    <row r="24" spans="1:16" ht="17.25" customHeight="1">
      <c r="A24" s="1"/>
      <c r="B24" s="328"/>
      <c r="C24" s="238"/>
      <c r="D24" s="239"/>
      <c r="E24" s="240"/>
      <c r="F24" s="241"/>
      <c r="G24" s="1"/>
      <c r="H24" s="1"/>
      <c r="I24" s="1"/>
      <c r="J24" s="1"/>
      <c r="K24" s="1"/>
      <c r="L24" s="1"/>
      <c r="M24" s="1"/>
      <c r="N24" s="1"/>
      <c r="O24" s="1"/>
      <c r="P24" s="1"/>
    </row>
    <row r="25" spans="1:16" ht="17.25" customHeight="1">
      <c r="A25" s="1"/>
      <c r="B25" s="328"/>
      <c r="C25" s="238"/>
      <c r="D25" s="239"/>
      <c r="E25" s="240"/>
      <c r="F25" s="241"/>
      <c r="G25" s="1"/>
      <c r="H25" s="1"/>
      <c r="I25" s="1"/>
      <c r="J25" s="1"/>
      <c r="K25" s="1"/>
      <c r="L25" s="1"/>
      <c r="M25" s="1"/>
      <c r="N25" s="1"/>
      <c r="O25" s="1"/>
      <c r="P25" s="1"/>
    </row>
    <row r="26" spans="1:16" ht="17.25" customHeight="1">
      <c r="A26" s="1"/>
      <c r="B26" s="328"/>
      <c r="C26" s="238"/>
      <c r="D26" s="239"/>
      <c r="E26" s="240"/>
      <c r="F26" s="241"/>
      <c r="G26" s="1"/>
      <c r="H26" s="1"/>
      <c r="I26" s="1"/>
      <c r="J26" s="1"/>
      <c r="K26" s="1"/>
      <c r="L26" s="1"/>
      <c r="M26" s="1"/>
      <c r="N26" s="1"/>
      <c r="O26" s="1"/>
      <c r="P26" s="1"/>
    </row>
    <row r="27" spans="1:16" ht="17.25" customHeight="1">
      <c r="A27" s="1"/>
      <c r="B27" s="328"/>
      <c r="C27" s="238"/>
      <c r="D27" s="239"/>
      <c r="E27" s="240"/>
      <c r="F27" s="241"/>
      <c r="G27" s="1"/>
      <c r="H27" s="1"/>
      <c r="I27" s="1"/>
      <c r="J27" s="1"/>
      <c r="K27" s="1"/>
      <c r="L27" s="1"/>
      <c r="M27" s="1"/>
      <c r="N27" s="1"/>
      <c r="O27" s="1"/>
      <c r="P27" s="1"/>
    </row>
    <row r="28" spans="1:16" ht="17.25" customHeight="1">
      <c r="A28" s="1"/>
      <c r="B28" s="328"/>
      <c r="C28" s="238"/>
      <c r="D28" s="239"/>
      <c r="E28" s="240"/>
      <c r="F28" s="241"/>
      <c r="G28" s="1"/>
      <c r="H28" s="1"/>
      <c r="I28" s="1"/>
      <c r="J28" s="1"/>
      <c r="K28" s="1"/>
      <c r="L28" s="1"/>
      <c r="M28" s="1"/>
      <c r="N28" s="1"/>
      <c r="O28" s="1"/>
      <c r="P28" s="1"/>
    </row>
    <row r="29" spans="1:16" ht="17.25" customHeight="1">
      <c r="A29" s="1"/>
      <c r="B29" s="328"/>
      <c r="C29" s="238"/>
      <c r="D29" s="239"/>
      <c r="E29" s="240"/>
      <c r="F29" s="241"/>
      <c r="G29" s="1"/>
      <c r="H29" s="1"/>
      <c r="I29" s="1"/>
      <c r="J29" s="1"/>
      <c r="K29" s="1"/>
      <c r="L29" s="1"/>
      <c r="M29" s="1"/>
      <c r="N29" s="1"/>
      <c r="O29" s="1"/>
      <c r="P29" s="1"/>
    </row>
    <row r="30" spans="1:16" ht="17.25" customHeight="1">
      <c r="A30" s="1"/>
      <c r="B30" s="328"/>
      <c r="C30" s="238"/>
      <c r="D30" s="239"/>
      <c r="E30" s="240"/>
      <c r="F30" s="241"/>
      <c r="G30" s="1"/>
      <c r="H30" s="1"/>
      <c r="I30" s="1"/>
      <c r="J30" s="1"/>
      <c r="K30" s="1"/>
      <c r="L30" s="1"/>
      <c r="M30" s="1"/>
      <c r="N30" s="1"/>
      <c r="O30" s="1"/>
      <c r="P30" s="1"/>
    </row>
    <row r="31" spans="1:16" ht="17.25" customHeight="1">
      <c r="A31" s="1"/>
      <c r="B31" s="328"/>
      <c r="C31" s="238"/>
      <c r="D31" s="239"/>
      <c r="E31" s="240"/>
      <c r="F31" s="241"/>
      <c r="G31" s="1"/>
      <c r="H31" s="1"/>
      <c r="I31" s="1"/>
      <c r="J31" s="1"/>
      <c r="K31" s="1"/>
      <c r="L31" s="1"/>
      <c r="M31" s="1"/>
      <c r="N31" s="1"/>
      <c r="O31" s="1"/>
      <c r="P31" s="1"/>
    </row>
    <row r="32" spans="1:16" ht="17.25" customHeight="1">
      <c r="A32" s="1"/>
      <c r="B32" s="328"/>
      <c r="C32" s="238"/>
      <c r="D32" s="239"/>
      <c r="E32" s="240"/>
      <c r="F32" s="241"/>
      <c r="G32" s="1"/>
      <c r="H32" s="1"/>
      <c r="I32" s="1"/>
      <c r="J32" s="1"/>
      <c r="K32" s="1"/>
      <c r="L32" s="1"/>
      <c r="M32" s="1"/>
      <c r="N32" s="1"/>
      <c r="O32" s="1"/>
      <c r="P32" s="1"/>
    </row>
    <row r="33" spans="1:16" ht="17.25" customHeight="1">
      <c r="A33" s="1"/>
      <c r="B33" s="328"/>
      <c r="C33" s="238"/>
      <c r="D33" s="239"/>
      <c r="E33" s="240"/>
      <c r="F33" s="241"/>
      <c r="G33" s="1"/>
      <c r="H33" s="1"/>
      <c r="I33" s="1"/>
      <c r="J33" s="1"/>
      <c r="K33" s="1"/>
      <c r="L33" s="1"/>
      <c r="M33" s="1"/>
      <c r="N33" s="1"/>
      <c r="O33" s="1"/>
      <c r="P33" s="1"/>
    </row>
    <row r="34" spans="1:16" ht="17.25" customHeight="1">
      <c r="A34" s="1"/>
      <c r="B34" s="328"/>
      <c r="C34" s="238"/>
      <c r="D34" s="239"/>
      <c r="E34" s="240"/>
      <c r="F34" s="241"/>
      <c r="G34" s="1"/>
      <c r="H34" s="1"/>
      <c r="I34" s="1"/>
      <c r="J34" s="1"/>
      <c r="K34" s="1"/>
      <c r="L34" s="1"/>
      <c r="M34" s="1"/>
      <c r="N34" s="1"/>
      <c r="O34" s="1"/>
      <c r="P34" s="1"/>
    </row>
    <row r="35" spans="1:16" ht="17.25" customHeight="1">
      <c r="A35" s="1"/>
      <c r="B35" s="328"/>
      <c r="C35" s="238"/>
      <c r="D35" s="239"/>
      <c r="E35" s="240"/>
      <c r="F35" s="241"/>
      <c r="G35" s="1"/>
      <c r="H35" s="1"/>
      <c r="I35" s="1"/>
      <c r="J35" s="1"/>
      <c r="K35" s="1"/>
      <c r="L35" s="1"/>
      <c r="M35" s="1"/>
      <c r="N35" s="1"/>
      <c r="O35" s="1"/>
      <c r="P35" s="1"/>
    </row>
    <row r="36" spans="1:16" ht="17.25" customHeight="1">
      <c r="A36" s="1"/>
      <c r="B36" s="328"/>
      <c r="C36" s="238"/>
      <c r="D36" s="239"/>
      <c r="E36" s="240"/>
      <c r="F36" s="241"/>
      <c r="G36" s="1"/>
      <c r="H36" s="1"/>
      <c r="I36" s="1"/>
      <c r="J36" s="1"/>
      <c r="K36" s="1"/>
      <c r="L36" s="1"/>
      <c r="M36" s="1"/>
      <c r="N36" s="1"/>
      <c r="O36" s="1"/>
      <c r="P36" s="1"/>
    </row>
    <row r="37" spans="1:16" ht="17.25" customHeight="1">
      <c r="A37" s="1"/>
      <c r="B37" s="328"/>
      <c r="C37" s="238"/>
      <c r="D37" s="239"/>
      <c r="E37" s="240"/>
      <c r="F37" s="241"/>
      <c r="G37" s="1"/>
      <c r="H37" s="1"/>
      <c r="I37" s="1"/>
      <c r="J37" s="1"/>
      <c r="K37" s="1"/>
      <c r="L37" s="1"/>
      <c r="M37" s="1"/>
      <c r="N37" s="1"/>
      <c r="O37" s="1"/>
      <c r="P37" s="1"/>
    </row>
    <row r="38" spans="1:16" ht="17.25" customHeight="1">
      <c r="A38" s="1"/>
      <c r="B38" s="328"/>
      <c r="C38" s="238"/>
      <c r="D38" s="239"/>
      <c r="E38" s="240"/>
      <c r="F38" s="241"/>
      <c r="G38" s="1"/>
      <c r="H38" s="1"/>
      <c r="I38" s="1"/>
      <c r="J38" s="1"/>
      <c r="K38" s="1"/>
      <c r="L38" s="1"/>
      <c r="M38" s="1"/>
      <c r="N38" s="1"/>
      <c r="O38" s="1"/>
      <c r="P38" s="1"/>
    </row>
    <row r="39" spans="1:16" ht="17.25" customHeight="1">
      <c r="A39" s="1"/>
      <c r="B39" s="328"/>
      <c r="C39" s="238"/>
      <c r="D39" s="239"/>
      <c r="E39" s="240"/>
      <c r="F39" s="241"/>
      <c r="G39" s="1"/>
      <c r="H39" s="1"/>
      <c r="I39" s="1"/>
      <c r="J39" s="1"/>
      <c r="K39" s="1"/>
      <c r="L39" s="1"/>
      <c r="M39" s="1"/>
      <c r="N39" s="1"/>
      <c r="O39" s="1"/>
      <c r="P39" s="1"/>
    </row>
    <row r="40" spans="1:16" ht="17.25" customHeight="1">
      <c r="A40" s="1"/>
      <c r="B40" s="328"/>
      <c r="C40" s="238"/>
      <c r="D40" s="239"/>
      <c r="E40" s="240"/>
      <c r="F40" s="241"/>
      <c r="G40" s="1"/>
      <c r="H40" s="1"/>
      <c r="I40" s="1"/>
      <c r="J40" s="1"/>
      <c r="K40" s="1"/>
      <c r="L40" s="1"/>
      <c r="M40" s="1"/>
      <c r="N40" s="1"/>
      <c r="O40" s="1"/>
      <c r="P40" s="1"/>
    </row>
    <row r="41" spans="1:16" ht="17.25" customHeight="1">
      <c r="A41" s="1"/>
      <c r="B41" s="328"/>
      <c r="C41" s="238"/>
      <c r="D41" s="239"/>
      <c r="E41" s="240"/>
      <c r="F41" s="241"/>
      <c r="G41" s="1"/>
      <c r="H41" s="1"/>
      <c r="I41" s="1"/>
      <c r="J41" s="1"/>
      <c r="K41" s="1"/>
      <c r="L41" s="1"/>
      <c r="M41" s="1"/>
      <c r="N41" s="1"/>
      <c r="O41" s="1"/>
      <c r="P41" s="1"/>
    </row>
    <row r="42" spans="1:16" ht="17.25" customHeight="1">
      <c r="A42" s="1"/>
      <c r="B42" s="328"/>
      <c r="C42" s="238"/>
      <c r="D42" s="239"/>
      <c r="E42" s="240"/>
      <c r="F42" s="241"/>
      <c r="G42" s="1"/>
      <c r="H42" s="1"/>
      <c r="I42" s="1"/>
      <c r="J42" s="1"/>
      <c r="K42" s="1"/>
      <c r="L42" s="1"/>
      <c r="M42" s="1"/>
      <c r="N42" s="1"/>
      <c r="O42" s="1"/>
      <c r="P42" s="1"/>
    </row>
    <row r="43" spans="1:16" ht="17.25" customHeight="1">
      <c r="A43" s="1"/>
      <c r="B43" s="328"/>
      <c r="C43" s="238"/>
      <c r="D43" s="239"/>
      <c r="E43" s="240"/>
      <c r="F43" s="241"/>
      <c r="G43" s="1"/>
      <c r="H43" s="1"/>
      <c r="I43" s="1"/>
      <c r="J43" s="1"/>
      <c r="K43" s="1"/>
      <c r="L43" s="1"/>
      <c r="M43" s="1"/>
      <c r="N43" s="1"/>
      <c r="O43" s="1"/>
      <c r="P43" s="1"/>
    </row>
    <row r="44" spans="1:16" ht="17.25" customHeight="1">
      <c r="A44" s="1"/>
      <c r="B44" s="328"/>
      <c r="C44" s="238"/>
      <c r="D44" s="239"/>
      <c r="E44" s="240"/>
      <c r="F44" s="241"/>
      <c r="G44" s="1"/>
      <c r="H44" s="1"/>
      <c r="I44" s="1"/>
      <c r="J44" s="1"/>
      <c r="K44" s="1"/>
      <c r="L44" s="1"/>
      <c r="M44" s="1"/>
      <c r="N44" s="1"/>
      <c r="O44" s="1"/>
      <c r="P44" s="1"/>
    </row>
    <row r="45" spans="1:16" ht="17.25" customHeight="1">
      <c r="A45" s="1"/>
      <c r="B45" s="328"/>
      <c r="C45" s="238"/>
      <c r="D45" s="239"/>
      <c r="E45" s="240"/>
      <c r="F45" s="241"/>
      <c r="G45" s="1"/>
      <c r="H45" s="1"/>
      <c r="I45" s="1"/>
      <c r="J45" s="1"/>
      <c r="K45" s="1"/>
      <c r="L45" s="1"/>
      <c r="M45" s="1"/>
      <c r="N45" s="1"/>
      <c r="O45" s="1"/>
      <c r="P45" s="1"/>
    </row>
    <row r="46" spans="1:16" ht="17.25" customHeight="1">
      <c r="A46" s="1"/>
      <c r="B46" s="328"/>
      <c r="C46" s="238"/>
      <c r="D46" s="239"/>
      <c r="E46" s="240"/>
      <c r="F46" s="241"/>
      <c r="G46" s="1"/>
      <c r="H46" s="1"/>
      <c r="I46" s="1"/>
      <c r="J46" s="1"/>
      <c r="K46" s="1"/>
      <c r="L46" s="1"/>
      <c r="M46" s="1"/>
      <c r="N46" s="1"/>
      <c r="O46" s="1"/>
      <c r="P46" s="1"/>
    </row>
    <row r="47" spans="1:16" ht="17.25" customHeight="1">
      <c r="A47" s="1"/>
      <c r="B47" s="328"/>
      <c r="C47" s="238"/>
      <c r="D47" s="239"/>
      <c r="E47" s="240"/>
      <c r="F47" s="241"/>
      <c r="G47" s="1"/>
      <c r="H47" s="1"/>
      <c r="I47" s="1"/>
      <c r="J47" s="1"/>
      <c r="K47" s="1"/>
      <c r="L47" s="1"/>
      <c r="M47" s="1"/>
      <c r="N47" s="1"/>
      <c r="O47" s="1"/>
      <c r="P47" s="1"/>
    </row>
    <row r="48" spans="1:16" ht="17.25" customHeight="1">
      <c r="A48" s="1"/>
      <c r="B48" s="328"/>
      <c r="C48" s="238"/>
      <c r="D48" s="239"/>
      <c r="E48" s="240"/>
      <c r="F48" s="241"/>
      <c r="G48" s="1"/>
      <c r="H48" s="1"/>
      <c r="I48" s="1"/>
      <c r="J48" s="1"/>
      <c r="K48" s="1"/>
      <c r="L48" s="1"/>
      <c r="M48" s="1"/>
      <c r="N48" s="1"/>
      <c r="O48" s="1"/>
      <c r="P48" s="1"/>
    </row>
    <row r="49" spans="1:16" ht="17.25" customHeight="1">
      <c r="A49" s="1"/>
      <c r="B49" s="328"/>
      <c r="C49" s="238"/>
      <c r="D49" s="239"/>
      <c r="E49" s="240"/>
      <c r="F49" s="241"/>
      <c r="G49" s="1"/>
      <c r="H49" s="1"/>
      <c r="I49" s="1"/>
      <c r="J49" s="1"/>
      <c r="K49" s="1"/>
      <c r="L49" s="1"/>
      <c r="M49" s="1"/>
      <c r="N49" s="1"/>
      <c r="O49" s="1"/>
      <c r="P49" s="1"/>
    </row>
    <row r="50" spans="1:16" ht="17.25" customHeight="1">
      <c r="A50" s="1"/>
      <c r="B50" s="328"/>
      <c r="C50" s="238"/>
      <c r="D50" s="239"/>
      <c r="E50" s="240"/>
      <c r="F50" s="241"/>
      <c r="G50" s="1"/>
      <c r="H50" s="1"/>
      <c r="I50" s="1"/>
      <c r="J50" s="1"/>
      <c r="K50" s="1"/>
      <c r="L50" s="1"/>
      <c r="M50" s="1"/>
      <c r="N50" s="1"/>
      <c r="O50" s="1"/>
      <c r="P50" s="1"/>
    </row>
    <row r="51" spans="1:16" ht="17.25" customHeight="1">
      <c r="A51" s="1"/>
      <c r="B51" s="328"/>
      <c r="C51" s="238"/>
      <c r="D51" s="239"/>
      <c r="E51" s="240"/>
      <c r="F51" s="241"/>
      <c r="G51" s="1"/>
      <c r="H51" s="1"/>
      <c r="I51" s="1"/>
      <c r="J51" s="1"/>
      <c r="K51" s="1"/>
      <c r="L51" s="1"/>
      <c r="M51" s="1"/>
      <c r="N51" s="1"/>
      <c r="O51" s="1"/>
      <c r="P51" s="1"/>
    </row>
    <row r="52" spans="1:16" ht="17.25" customHeight="1">
      <c r="A52" s="1"/>
      <c r="B52" s="328"/>
      <c r="C52" s="238"/>
      <c r="D52" s="239"/>
      <c r="E52" s="240"/>
      <c r="F52" s="241"/>
      <c r="G52" s="1"/>
      <c r="H52" s="1"/>
      <c r="I52" s="1"/>
      <c r="J52" s="1"/>
      <c r="K52" s="1"/>
      <c r="L52" s="1"/>
      <c r="M52" s="1"/>
      <c r="N52" s="1"/>
      <c r="O52" s="1"/>
      <c r="P52" s="1"/>
    </row>
    <row r="53" spans="1:16" ht="17.25" customHeight="1">
      <c r="A53" s="1"/>
      <c r="B53" s="328"/>
      <c r="C53" s="238"/>
      <c r="D53" s="239"/>
      <c r="E53" s="240"/>
      <c r="F53" s="241"/>
      <c r="G53" s="1"/>
      <c r="H53" s="1"/>
      <c r="I53" s="1"/>
      <c r="J53" s="1"/>
      <c r="K53" s="1"/>
      <c r="L53" s="1"/>
      <c r="M53" s="1"/>
      <c r="N53" s="1"/>
      <c r="O53" s="1"/>
      <c r="P53" s="1"/>
    </row>
    <row r="54" spans="1:16" ht="17.25" customHeight="1">
      <c r="A54" s="1"/>
      <c r="B54" s="328"/>
      <c r="C54" s="238"/>
      <c r="D54" s="239"/>
      <c r="E54" s="240"/>
      <c r="F54" s="241"/>
      <c r="G54" s="1"/>
      <c r="H54" s="1"/>
      <c r="I54" s="1"/>
      <c r="J54" s="1"/>
      <c r="K54" s="1"/>
      <c r="L54" s="1"/>
      <c r="M54" s="1"/>
      <c r="N54" s="1"/>
      <c r="O54" s="1"/>
      <c r="P54" s="1"/>
    </row>
    <row r="55" spans="1:16" ht="17.25" customHeight="1">
      <c r="A55" s="1"/>
      <c r="B55" s="328"/>
      <c r="C55" s="238"/>
      <c r="D55" s="239"/>
      <c r="E55" s="240"/>
      <c r="F55" s="241"/>
      <c r="G55" s="1"/>
      <c r="H55" s="1"/>
      <c r="I55" s="1"/>
      <c r="J55" s="1"/>
      <c r="K55" s="1"/>
      <c r="L55" s="1"/>
      <c r="M55" s="1"/>
      <c r="N55" s="1"/>
      <c r="O55" s="1"/>
      <c r="P55" s="1"/>
    </row>
    <row r="56" spans="1:16" ht="17.25" customHeight="1">
      <c r="A56" s="1"/>
      <c r="B56" s="328"/>
      <c r="C56" s="238"/>
      <c r="D56" s="239"/>
      <c r="E56" s="240"/>
      <c r="F56" s="241"/>
      <c r="G56" s="1"/>
      <c r="H56" s="1"/>
      <c r="I56" s="1"/>
      <c r="J56" s="1"/>
      <c r="K56" s="1"/>
      <c r="L56" s="1"/>
      <c r="M56" s="1"/>
      <c r="N56" s="1"/>
      <c r="O56" s="1"/>
      <c r="P56" s="1"/>
    </row>
    <row r="57" spans="1:16" ht="17.25" customHeight="1">
      <c r="A57" s="1"/>
      <c r="B57" s="328"/>
      <c r="C57" s="238"/>
      <c r="D57" s="239"/>
      <c r="E57" s="240"/>
      <c r="F57" s="241"/>
      <c r="G57" s="1"/>
      <c r="H57" s="1"/>
      <c r="I57" s="1"/>
      <c r="J57" s="1"/>
      <c r="K57" s="1"/>
      <c r="L57" s="1"/>
      <c r="M57" s="1"/>
      <c r="N57" s="1"/>
      <c r="O57" s="1"/>
      <c r="P57" s="1"/>
    </row>
    <row r="58" spans="1:16" ht="17.25" customHeight="1">
      <c r="A58" s="1"/>
      <c r="B58" s="328"/>
      <c r="C58" s="238"/>
      <c r="D58" s="239"/>
      <c r="E58" s="240"/>
      <c r="F58" s="241"/>
      <c r="G58" s="1"/>
      <c r="H58" s="1"/>
      <c r="I58" s="1"/>
      <c r="J58" s="1"/>
      <c r="K58" s="1"/>
      <c r="L58" s="1"/>
      <c r="M58" s="1"/>
      <c r="N58" s="1"/>
      <c r="O58" s="1"/>
      <c r="P58" s="1"/>
    </row>
    <row r="59" spans="1:16" ht="17.25" customHeight="1">
      <c r="A59" s="1"/>
      <c r="B59" s="328"/>
      <c r="C59" s="238"/>
      <c r="D59" s="239"/>
      <c r="E59" s="240"/>
      <c r="F59" s="241"/>
      <c r="G59" s="1"/>
      <c r="H59" s="1"/>
      <c r="I59" s="1"/>
      <c r="J59" s="1"/>
      <c r="K59" s="1"/>
      <c r="L59" s="1"/>
      <c r="M59" s="1"/>
      <c r="N59" s="1"/>
      <c r="O59" s="1"/>
      <c r="P59" s="1"/>
    </row>
    <row r="60" spans="1:16" ht="17.25" customHeight="1">
      <c r="A60" s="1"/>
      <c r="B60" s="328"/>
      <c r="C60" s="238"/>
      <c r="D60" s="239"/>
      <c r="E60" s="240"/>
      <c r="F60" s="241"/>
      <c r="G60" s="1"/>
      <c r="H60" s="1"/>
      <c r="I60" s="1"/>
      <c r="J60" s="1"/>
      <c r="K60" s="1"/>
      <c r="L60" s="1"/>
      <c r="M60" s="1"/>
      <c r="N60" s="1"/>
      <c r="O60" s="1"/>
      <c r="P60" s="1"/>
    </row>
    <row r="61" spans="1:16" ht="17.25" customHeight="1">
      <c r="A61" s="1"/>
      <c r="B61" s="328"/>
      <c r="C61" s="238"/>
      <c r="D61" s="239"/>
      <c r="E61" s="240"/>
      <c r="F61" s="241"/>
      <c r="G61" s="1"/>
      <c r="H61" s="1"/>
      <c r="I61" s="1"/>
      <c r="J61" s="1"/>
      <c r="K61" s="1"/>
      <c r="L61" s="1"/>
      <c r="M61" s="1"/>
      <c r="N61" s="1"/>
      <c r="O61" s="1"/>
      <c r="P61" s="1"/>
    </row>
    <row r="62" spans="1:16" ht="17.25" customHeight="1">
      <c r="A62" s="1"/>
      <c r="B62" s="328"/>
      <c r="C62" s="238"/>
      <c r="D62" s="239"/>
      <c r="E62" s="240"/>
      <c r="F62" s="241"/>
      <c r="G62" s="1"/>
      <c r="H62" s="1"/>
      <c r="I62" s="1"/>
      <c r="J62" s="1"/>
      <c r="K62" s="1"/>
      <c r="L62" s="1"/>
      <c r="M62" s="1"/>
      <c r="N62" s="1"/>
      <c r="O62" s="1"/>
      <c r="P62" s="1"/>
    </row>
    <row r="63" spans="1:16" ht="17.25" customHeight="1">
      <c r="A63" s="1"/>
      <c r="B63" s="328"/>
      <c r="C63" s="238"/>
      <c r="D63" s="239"/>
      <c r="E63" s="240"/>
      <c r="F63" s="241"/>
      <c r="G63" s="1"/>
      <c r="H63" s="1"/>
      <c r="I63" s="1"/>
      <c r="J63" s="1"/>
      <c r="K63" s="1"/>
      <c r="L63" s="1"/>
      <c r="M63" s="1"/>
      <c r="N63" s="1"/>
      <c r="O63" s="1"/>
      <c r="P63" s="1"/>
    </row>
    <row r="64" spans="1:16" ht="17.25" customHeight="1">
      <c r="A64" s="1"/>
      <c r="B64" s="328"/>
      <c r="C64" s="238"/>
      <c r="D64" s="239"/>
      <c r="E64" s="240"/>
      <c r="F64" s="241"/>
      <c r="G64" s="1"/>
      <c r="H64" s="1"/>
      <c r="I64" s="1"/>
      <c r="J64" s="1"/>
      <c r="K64" s="1"/>
      <c r="L64" s="1"/>
      <c r="M64" s="1"/>
      <c r="N64" s="1"/>
      <c r="O64" s="1"/>
      <c r="P64" s="1"/>
    </row>
    <row r="65" spans="1:16" ht="17.25" customHeight="1">
      <c r="A65" s="1"/>
      <c r="B65" s="328"/>
      <c r="C65" s="238"/>
      <c r="D65" s="239"/>
      <c r="E65" s="240"/>
      <c r="F65" s="241"/>
      <c r="G65" s="1"/>
      <c r="H65" s="1"/>
      <c r="I65" s="1"/>
      <c r="J65" s="1"/>
      <c r="K65" s="1"/>
      <c r="L65" s="1"/>
      <c r="M65" s="1"/>
      <c r="N65" s="1"/>
      <c r="O65" s="1"/>
      <c r="P65" s="1"/>
    </row>
    <row r="66" spans="1:16" ht="17.25" customHeight="1" thickBot="1">
      <c r="A66" s="1"/>
      <c r="B66" s="329"/>
      <c r="C66" s="244"/>
      <c r="D66" s="245"/>
      <c r="E66" s="246"/>
      <c r="F66" s="247"/>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Z100"/>
  <sheetViews>
    <sheetView zoomScalePageLayoutView="0" workbookViewId="0" topLeftCell="A1">
      <selection activeCell="C3" sqref="C3"/>
    </sheetView>
  </sheetViews>
  <sheetFormatPr defaultColWidth="9.00390625" defaultRowHeight="14.25"/>
  <cols>
    <col min="1" max="1" width="2.625" style="2" customWidth="1"/>
    <col min="2" max="2" width="14.50390625" style="2" customWidth="1"/>
    <col min="3" max="3" width="22.875" style="2" customWidth="1"/>
    <col min="4" max="4" width="8.50390625" style="2" customWidth="1"/>
    <col min="5" max="5" width="7.875" style="2" customWidth="1"/>
    <col min="6" max="6" width="22.875" style="2" customWidth="1"/>
    <col min="7" max="7" width="4.50390625" style="2" customWidth="1"/>
    <col min="8" max="8" width="7.875" style="2" customWidth="1"/>
    <col min="9" max="9" width="22.875" style="2" customWidth="1"/>
    <col min="10" max="10" width="4.50390625" style="2" customWidth="1"/>
    <col min="11" max="11" width="7.875" style="2" customWidth="1"/>
    <col min="12" max="12" width="22.875" style="2" customWidth="1"/>
    <col min="13" max="29" width="9.00390625" style="2" customWidth="1"/>
  </cols>
  <sheetData>
    <row r="1" spans="1:26" ht="20.25" customHeight="1">
      <c r="A1" s="1"/>
      <c r="B1" s="1"/>
      <c r="C1" s="1"/>
      <c r="D1" s="1"/>
      <c r="E1" s="1"/>
      <c r="F1" s="1"/>
      <c r="G1" s="1"/>
      <c r="H1" s="1"/>
      <c r="I1" s="1"/>
      <c r="J1" s="1"/>
      <c r="K1" s="1"/>
      <c r="L1" s="1"/>
      <c r="M1" s="1"/>
      <c r="N1" s="1"/>
      <c r="O1" s="1"/>
      <c r="P1" s="1"/>
      <c r="Q1" s="1"/>
      <c r="R1" s="1"/>
      <c r="S1" s="1"/>
      <c r="T1" s="1"/>
      <c r="U1" s="1"/>
      <c r="V1" s="1"/>
      <c r="W1" s="1"/>
      <c r="X1" s="1"/>
      <c r="Y1" s="1"/>
      <c r="Z1" s="1"/>
    </row>
    <row r="2" spans="1:26" ht="36" customHeight="1" thickBot="1">
      <c r="A2" s="1"/>
      <c r="B2" s="3" t="s">
        <v>0</v>
      </c>
      <c r="C2" s="4" t="s">
        <v>1</v>
      </c>
      <c r="D2" s="1"/>
      <c r="E2" s="3" t="s">
        <v>0</v>
      </c>
      <c r="F2" s="4" t="s">
        <v>2</v>
      </c>
      <c r="G2" s="1"/>
      <c r="H2" s="3" t="s">
        <v>0</v>
      </c>
      <c r="I2" s="4" t="s">
        <v>2</v>
      </c>
      <c r="J2" s="1"/>
      <c r="K2" s="3" t="s">
        <v>0</v>
      </c>
      <c r="L2" s="4" t="s">
        <v>2</v>
      </c>
      <c r="M2" s="1"/>
      <c r="N2" s="1"/>
      <c r="O2" s="1"/>
      <c r="P2" s="1"/>
      <c r="Q2" s="1"/>
      <c r="R2" s="1"/>
      <c r="S2" s="1"/>
      <c r="T2" s="1"/>
      <c r="U2" s="1"/>
      <c r="V2" s="1"/>
      <c r="W2" s="1"/>
      <c r="X2" s="1"/>
      <c r="Y2" s="1"/>
      <c r="Z2" s="1"/>
    </row>
    <row r="3" spans="1:26" ht="19.5" customHeight="1">
      <c r="A3" s="1"/>
      <c r="B3" s="372"/>
      <c r="C3" s="373"/>
      <c r="D3" s="374"/>
      <c r="E3" s="5"/>
      <c r="F3" s="6"/>
      <c r="G3" s="1"/>
      <c r="H3" s="5"/>
      <c r="I3" s="6"/>
      <c r="J3" s="1"/>
      <c r="K3" s="5"/>
      <c r="L3" s="6"/>
      <c r="M3" s="1"/>
      <c r="N3" s="1"/>
      <c r="O3" s="1"/>
      <c r="P3" s="1"/>
      <c r="Q3" s="1"/>
      <c r="R3" s="1"/>
      <c r="S3" s="1"/>
      <c r="T3" s="1"/>
      <c r="U3" s="1"/>
      <c r="V3" s="1"/>
      <c r="W3" s="1"/>
      <c r="X3" s="1"/>
      <c r="Y3" s="1"/>
      <c r="Z3" s="1"/>
    </row>
    <row r="4" spans="1:26" ht="19.5" customHeight="1">
      <c r="A4" s="1"/>
      <c r="B4" s="375"/>
      <c r="C4" s="376"/>
      <c r="D4" s="377"/>
      <c r="E4" s="7"/>
      <c r="F4" s="8"/>
      <c r="G4" s="1"/>
      <c r="H4" s="7"/>
      <c r="I4" s="8"/>
      <c r="J4" s="1"/>
      <c r="K4" s="7"/>
      <c r="L4" s="8"/>
      <c r="M4" s="1"/>
      <c r="N4" s="1"/>
      <c r="O4" s="1"/>
      <c r="P4" s="1"/>
      <c r="Q4" s="1"/>
      <c r="R4" s="1"/>
      <c r="S4" s="1"/>
      <c r="T4" s="1"/>
      <c r="U4" s="1"/>
      <c r="V4" s="1"/>
      <c r="W4" s="1"/>
      <c r="X4" s="1"/>
      <c r="Y4" s="1"/>
      <c r="Z4" s="1"/>
    </row>
    <row r="5" spans="1:26" ht="19.5" customHeight="1">
      <c r="A5" s="1"/>
      <c r="B5" s="375"/>
      <c r="C5" s="376"/>
      <c r="D5" s="377"/>
      <c r="E5" s="7"/>
      <c r="F5" s="8"/>
      <c r="G5" s="1"/>
      <c r="H5" s="7"/>
      <c r="I5" s="8"/>
      <c r="J5" s="1"/>
      <c r="K5" s="7"/>
      <c r="L5" s="8"/>
      <c r="M5" s="1"/>
      <c r="N5" s="1"/>
      <c r="O5" s="1"/>
      <c r="P5" s="1"/>
      <c r="Q5" s="1"/>
      <c r="R5" s="1"/>
      <c r="S5" s="1"/>
      <c r="T5" s="1"/>
      <c r="U5" s="1"/>
      <c r="V5" s="1"/>
      <c r="W5" s="1"/>
      <c r="X5" s="1"/>
      <c r="Y5" s="1"/>
      <c r="Z5" s="1"/>
    </row>
    <row r="6" spans="1:26" ht="19.5" customHeight="1">
      <c r="A6" s="1"/>
      <c r="B6" s="375"/>
      <c r="C6" s="376"/>
      <c r="D6" s="377"/>
      <c r="E6" s="7"/>
      <c r="F6" s="8"/>
      <c r="G6" s="1"/>
      <c r="H6" s="7"/>
      <c r="I6" s="8"/>
      <c r="J6" s="1"/>
      <c r="K6" s="7"/>
      <c r="L6" s="8"/>
      <c r="M6" s="1"/>
      <c r="N6" s="1"/>
      <c r="O6" s="1"/>
      <c r="P6" s="1"/>
      <c r="Q6" s="1"/>
      <c r="R6" s="1"/>
      <c r="S6" s="1"/>
      <c r="T6" s="1"/>
      <c r="U6" s="1"/>
      <c r="V6" s="1"/>
      <c r="W6" s="1"/>
      <c r="X6" s="1"/>
      <c r="Y6" s="1"/>
      <c r="Z6" s="1"/>
    </row>
    <row r="7" spans="1:26" ht="19.5" customHeight="1">
      <c r="A7" s="1"/>
      <c r="B7" s="375"/>
      <c r="C7" s="376"/>
      <c r="D7" s="377"/>
      <c r="E7" s="7"/>
      <c r="F7" s="8"/>
      <c r="G7" s="1"/>
      <c r="H7" s="7"/>
      <c r="I7" s="8"/>
      <c r="J7" s="1"/>
      <c r="K7" s="7"/>
      <c r="L7" s="8"/>
      <c r="M7" s="1"/>
      <c r="N7" s="1"/>
      <c r="O7" s="1"/>
      <c r="P7" s="1"/>
      <c r="Q7" s="1"/>
      <c r="R7" s="1"/>
      <c r="S7" s="1"/>
      <c r="T7" s="1"/>
      <c r="U7" s="1"/>
      <c r="V7" s="1"/>
      <c r="W7" s="1"/>
      <c r="X7" s="1"/>
      <c r="Y7" s="1"/>
      <c r="Z7" s="1"/>
    </row>
    <row r="8" spans="1:26" ht="19.5" customHeight="1">
      <c r="A8" s="1"/>
      <c r="B8" s="375"/>
      <c r="C8" s="376"/>
      <c r="D8" s="377"/>
      <c r="E8" s="7"/>
      <c r="F8" s="8"/>
      <c r="G8" s="1"/>
      <c r="H8" s="7"/>
      <c r="I8" s="8"/>
      <c r="J8" s="1"/>
      <c r="K8" s="7"/>
      <c r="L8" s="8"/>
      <c r="M8" s="1"/>
      <c r="N8" s="1"/>
      <c r="O8" s="1"/>
      <c r="P8" s="1"/>
      <c r="Q8" s="1"/>
      <c r="R8" s="1"/>
      <c r="S8" s="1"/>
      <c r="T8" s="1"/>
      <c r="U8" s="1"/>
      <c r="V8" s="1"/>
      <c r="W8" s="1"/>
      <c r="X8" s="1"/>
      <c r="Y8" s="1"/>
      <c r="Z8" s="1"/>
    </row>
    <row r="9" spans="1:26" ht="19.5" customHeight="1">
      <c r="A9" s="1"/>
      <c r="B9" s="378"/>
      <c r="C9" s="376"/>
      <c r="D9" s="377"/>
      <c r="E9" s="7"/>
      <c r="F9" s="8"/>
      <c r="G9" s="1"/>
      <c r="H9" s="7"/>
      <c r="I9" s="8"/>
      <c r="J9" s="1"/>
      <c r="K9" s="7"/>
      <c r="L9" s="8"/>
      <c r="M9" s="1"/>
      <c r="N9" s="1"/>
      <c r="O9" s="1"/>
      <c r="P9" s="1"/>
      <c r="Q9" s="1"/>
      <c r="R9" s="1"/>
      <c r="S9" s="1"/>
      <c r="T9" s="1"/>
      <c r="U9" s="1"/>
      <c r="V9" s="1"/>
      <c r="W9" s="1"/>
      <c r="X9" s="1"/>
      <c r="Y9" s="1"/>
      <c r="Z9" s="1"/>
    </row>
    <row r="10" spans="1:26" ht="19.5" customHeight="1">
      <c r="A10" s="1"/>
      <c r="B10" s="379"/>
      <c r="C10" s="380"/>
      <c r="D10" s="381"/>
      <c r="E10" s="7"/>
      <c r="F10" s="8"/>
      <c r="G10" s="1"/>
      <c r="H10" s="7"/>
      <c r="I10" s="8"/>
      <c r="J10" s="1"/>
      <c r="K10" s="7"/>
      <c r="L10" s="8"/>
      <c r="M10" s="1"/>
      <c r="N10" s="1"/>
      <c r="O10" s="1"/>
      <c r="P10" s="1"/>
      <c r="Q10" s="1"/>
      <c r="R10" s="1"/>
      <c r="S10" s="1"/>
      <c r="T10" s="1"/>
      <c r="U10" s="1"/>
      <c r="V10" s="1"/>
      <c r="W10" s="1"/>
      <c r="X10" s="1"/>
      <c r="Y10" s="1"/>
      <c r="Z10" s="1"/>
    </row>
    <row r="11" spans="1:26" ht="19.5" customHeight="1">
      <c r="A11" s="1"/>
      <c r="B11" s="371"/>
      <c r="C11" s="370"/>
      <c r="D11" s="1"/>
      <c r="E11" s="7"/>
      <c r="F11" s="8"/>
      <c r="G11" s="1"/>
      <c r="H11" s="7"/>
      <c r="I11" s="8"/>
      <c r="J11" s="1"/>
      <c r="K11" s="7"/>
      <c r="L11" s="8"/>
      <c r="M11" s="1"/>
      <c r="N11" s="1"/>
      <c r="O11" s="1"/>
      <c r="P11" s="1"/>
      <c r="Q11" s="1"/>
      <c r="R11" s="1"/>
      <c r="S11" s="1"/>
      <c r="T11" s="1"/>
      <c r="U11" s="1"/>
      <c r="V11" s="1"/>
      <c r="W11" s="1"/>
      <c r="X11" s="1"/>
      <c r="Y11" s="1"/>
      <c r="Z11" s="1"/>
    </row>
    <row r="12" spans="1:26" ht="19.5" customHeight="1">
      <c r="A12" s="1"/>
      <c r="B12" s="7"/>
      <c r="C12" s="8"/>
      <c r="D12" s="1"/>
      <c r="E12" s="7"/>
      <c r="F12" s="8"/>
      <c r="G12" s="1"/>
      <c r="H12" s="7"/>
      <c r="I12" s="8"/>
      <c r="J12" s="1"/>
      <c r="K12" s="7"/>
      <c r="L12" s="8"/>
      <c r="M12" s="1"/>
      <c r="N12" s="1"/>
      <c r="O12" s="1"/>
      <c r="P12" s="1"/>
      <c r="Q12" s="1"/>
      <c r="R12" s="1"/>
      <c r="S12" s="1"/>
      <c r="T12" s="1"/>
      <c r="U12" s="1"/>
      <c r="V12" s="1"/>
      <c r="W12" s="1"/>
      <c r="X12" s="1"/>
      <c r="Y12" s="1"/>
      <c r="Z12" s="1"/>
    </row>
    <row r="13" spans="1:26" ht="19.5" customHeight="1">
      <c r="A13" s="1"/>
      <c r="B13" s="7"/>
      <c r="C13" s="8"/>
      <c r="D13" s="1"/>
      <c r="E13" s="7"/>
      <c r="F13" s="8"/>
      <c r="G13" s="1"/>
      <c r="H13" s="7"/>
      <c r="I13" s="8"/>
      <c r="J13" s="1"/>
      <c r="K13" s="7"/>
      <c r="L13" s="8"/>
      <c r="M13" s="1"/>
      <c r="N13" s="1"/>
      <c r="O13" s="1"/>
      <c r="P13" s="1"/>
      <c r="Q13" s="1"/>
      <c r="R13" s="1"/>
      <c r="S13" s="1"/>
      <c r="T13" s="1"/>
      <c r="U13" s="1"/>
      <c r="V13" s="1"/>
      <c r="W13" s="1"/>
      <c r="X13" s="1"/>
      <c r="Y13" s="1"/>
      <c r="Z13" s="1"/>
    </row>
    <row r="14" spans="1:26" ht="19.5" customHeight="1">
      <c r="A14" s="1"/>
      <c r="B14" s="7"/>
      <c r="C14" s="8"/>
      <c r="D14" s="1"/>
      <c r="E14" s="7"/>
      <c r="F14" s="8"/>
      <c r="G14" s="1"/>
      <c r="H14" s="7"/>
      <c r="I14" s="8"/>
      <c r="J14" s="1"/>
      <c r="K14" s="7"/>
      <c r="L14" s="8"/>
      <c r="M14" s="1"/>
      <c r="N14" s="1"/>
      <c r="O14" s="1"/>
      <c r="P14" s="1"/>
      <c r="Q14" s="1"/>
      <c r="R14" s="1"/>
      <c r="S14" s="1"/>
      <c r="T14" s="1"/>
      <c r="U14" s="1"/>
      <c r="V14" s="1"/>
      <c r="W14" s="1"/>
      <c r="X14" s="1"/>
      <c r="Y14" s="1"/>
      <c r="Z14" s="1"/>
    </row>
    <row r="15" spans="1:26" ht="19.5" customHeight="1">
      <c r="A15" s="1"/>
      <c r="B15" s="326"/>
      <c r="C15" s="8"/>
      <c r="D15" s="1"/>
      <c r="E15" s="7"/>
      <c r="F15" s="8"/>
      <c r="G15" s="1"/>
      <c r="H15" s="7"/>
      <c r="I15" s="8"/>
      <c r="J15" s="1"/>
      <c r="K15" s="7"/>
      <c r="L15" s="8"/>
      <c r="M15" s="1"/>
      <c r="N15" s="1"/>
      <c r="O15" s="1"/>
      <c r="P15" s="1"/>
      <c r="Q15" s="1"/>
      <c r="R15" s="1"/>
      <c r="S15" s="1"/>
      <c r="T15" s="1"/>
      <c r="U15" s="1"/>
      <c r="V15" s="1"/>
      <c r="W15" s="1"/>
      <c r="X15" s="1"/>
      <c r="Y15" s="1"/>
      <c r="Z15" s="1"/>
    </row>
    <row r="16" spans="1:26" ht="19.5" customHeight="1">
      <c r="A16" s="1"/>
      <c r="B16" s="383"/>
      <c r="C16" s="8"/>
      <c r="D16" s="1"/>
      <c r="E16" s="7"/>
      <c r="F16" s="8"/>
      <c r="G16" s="1"/>
      <c r="H16" s="7"/>
      <c r="I16" s="8"/>
      <c r="J16" s="1"/>
      <c r="K16" s="7"/>
      <c r="L16" s="8"/>
      <c r="M16" s="1"/>
      <c r="N16" s="1"/>
      <c r="O16" s="1"/>
      <c r="P16" s="1"/>
      <c r="Q16" s="1"/>
      <c r="R16" s="1"/>
      <c r="S16" s="1"/>
      <c r="T16" s="1"/>
      <c r="U16" s="1"/>
      <c r="V16" s="1"/>
      <c r="W16" s="1"/>
      <c r="X16" s="1"/>
      <c r="Y16" s="1"/>
      <c r="Z16" s="1"/>
    </row>
    <row r="17" spans="1:26" ht="19.5" customHeight="1">
      <c r="A17" s="1"/>
      <c r="B17" s="7"/>
      <c r="C17" s="8"/>
      <c r="D17" s="1"/>
      <c r="E17" s="7"/>
      <c r="F17" s="8"/>
      <c r="G17" s="1"/>
      <c r="H17" s="7"/>
      <c r="I17" s="8"/>
      <c r="J17" s="1"/>
      <c r="K17" s="7"/>
      <c r="L17" s="8"/>
      <c r="M17" s="1"/>
      <c r="N17" s="1"/>
      <c r="O17" s="1"/>
      <c r="P17" s="1"/>
      <c r="Q17" s="1"/>
      <c r="R17" s="1"/>
      <c r="S17" s="1"/>
      <c r="T17" s="1"/>
      <c r="U17" s="1"/>
      <c r="V17" s="1"/>
      <c r="W17" s="1"/>
      <c r="X17" s="1"/>
      <c r="Y17" s="1"/>
      <c r="Z17" s="1"/>
    </row>
    <row r="18" spans="1:26" ht="19.5" customHeight="1">
      <c r="A18" s="1"/>
      <c r="B18" s="7"/>
      <c r="C18" s="8"/>
      <c r="D18" s="1"/>
      <c r="E18" s="7"/>
      <c r="F18" s="8"/>
      <c r="G18" s="1"/>
      <c r="H18" s="7"/>
      <c r="I18" s="8"/>
      <c r="J18" s="1"/>
      <c r="K18" s="7"/>
      <c r="L18" s="8"/>
      <c r="M18" s="1"/>
      <c r="N18" s="1"/>
      <c r="O18" s="1"/>
      <c r="P18" s="1"/>
      <c r="Q18" s="1"/>
      <c r="R18" s="1"/>
      <c r="S18" s="1"/>
      <c r="T18" s="1"/>
      <c r="U18" s="1"/>
      <c r="V18" s="1"/>
      <c r="W18" s="1"/>
      <c r="X18" s="1"/>
      <c r="Y18" s="1"/>
      <c r="Z18" s="1"/>
    </row>
    <row r="19" spans="1:26" ht="19.5" customHeight="1">
      <c r="A19" s="1"/>
      <c r="B19" s="7"/>
      <c r="C19" s="8"/>
      <c r="D19" s="1"/>
      <c r="E19" s="7"/>
      <c r="F19" s="8"/>
      <c r="G19" s="1"/>
      <c r="H19" s="7"/>
      <c r="I19" s="8"/>
      <c r="J19" s="1"/>
      <c r="K19" s="7"/>
      <c r="L19" s="8"/>
      <c r="M19" s="1"/>
      <c r="N19" s="1"/>
      <c r="O19" s="1"/>
      <c r="P19" s="1"/>
      <c r="Q19" s="1"/>
      <c r="R19" s="1"/>
      <c r="S19" s="1"/>
      <c r="T19" s="1"/>
      <c r="U19" s="1"/>
      <c r="V19" s="1"/>
      <c r="W19" s="1"/>
      <c r="X19" s="1"/>
      <c r="Y19" s="1"/>
      <c r="Z19" s="1"/>
    </row>
    <row r="20" spans="1:26" ht="19.5" customHeight="1">
      <c r="A20" s="1"/>
      <c r="B20" s="7"/>
      <c r="C20" s="8"/>
      <c r="D20" s="1"/>
      <c r="E20" s="7"/>
      <c r="F20" s="8"/>
      <c r="G20" s="1"/>
      <c r="H20" s="7"/>
      <c r="I20" s="8"/>
      <c r="J20" s="1"/>
      <c r="K20" s="7"/>
      <c r="L20" s="8"/>
      <c r="M20" s="1"/>
      <c r="N20" s="1"/>
      <c r="O20" s="1"/>
      <c r="P20" s="1"/>
      <c r="Q20" s="1"/>
      <c r="R20" s="1"/>
      <c r="S20" s="1"/>
      <c r="T20" s="1"/>
      <c r="U20" s="1"/>
      <c r="V20" s="1"/>
      <c r="W20" s="1"/>
      <c r="X20" s="1"/>
      <c r="Y20" s="1"/>
      <c r="Z20" s="1"/>
    </row>
    <row r="21" spans="1:26" ht="19.5" customHeight="1">
      <c r="A21" s="1"/>
      <c r="B21" s="7"/>
      <c r="C21" s="8"/>
      <c r="D21" s="1"/>
      <c r="E21" s="7"/>
      <c r="F21" s="8"/>
      <c r="G21" s="1"/>
      <c r="H21" s="7"/>
      <c r="I21" s="8"/>
      <c r="J21" s="1"/>
      <c r="K21" s="7"/>
      <c r="L21" s="8"/>
      <c r="M21" s="1"/>
      <c r="N21" s="1"/>
      <c r="O21" s="1"/>
      <c r="P21" s="1"/>
      <c r="Q21" s="1"/>
      <c r="R21" s="1"/>
      <c r="S21" s="1"/>
      <c r="T21" s="1"/>
      <c r="U21" s="1"/>
      <c r="V21" s="1"/>
      <c r="W21" s="1"/>
      <c r="X21" s="1"/>
      <c r="Y21" s="1"/>
      <c r="Z21" s="1"/>
    </row>
    <row r="22" spans="1:26" ht="19.5" customHeight="1">
      <c r="A22" s="1"/>
      <c r="B22" s="7"/>
      <c r="C22" s="8"/>
      <c r="D22" s="1"/>
      <c r="E22" s="7"/>
      <c r="F22" s="8"/>
      <c r="G22" s="1"/>
      <c r="H22" s="7"/>
      <c r="I22" s="8"/>
      <c r="J22" s="1"/>
      <c r="K22" s="7"/>
      <c r="L22" s="8"/>
      <c r="M22" s="1"/>
      <c r="N22" s="1"/>
      <c r="O22" s="1"/>
      <c r="P22" s="1"/>
      <c r="Q22" s="1"/>
      <c r="R22" s="1"/>
      <c r="S22" s="1"/>
      <c r="T22" s="1"/>
      <c r="U22" s="1"/>
      <c r="V22" s="1"/>
      <c r="W22" s="1"/>
      <c r="X22" s="1"/>
      <c r="Y22" s="1"/>
      <c r="Z22" s="1"/>
    </row>
    <row r="23" spans="1:26" ht="19.5" customHeight="1">
      <c r="A23" s="1"/>
      <c r="B23" s="7"/>
      <c r="C23" s="8"/>
      <c r="D23" s="1"/>
      <c r="E23" s="7"/>
      <c r="F23" s="8"/>
      <c r="G23" s="1"/>
      <c r="H23" s="7"/>
      <c r="I23" s="8"/>
      <c r="J23" s="1"/>
      <c r="K23" s="7"/>
      <c r="L23" s="8"/>
      <c r="M23" s="1"/>
      <c r="N23" s="1"/>
      <c r="O23" s="1"/>
      <c r="P23" s="1"/>
      <c r="Q23" s="1"/>
      <c r="R23" s="1"/>
      <c r="S23" s="1"/>
      <c r="T23" s="1"/>
      <c r="U23" s="1"/>
      <c r="V23" s="1"/>
      <c r="W23" s="1"/>
      <c r="X23" s="1"/>
      <c r="Y23" s="1"/>
      <c r="Z23" s="1"/>
    </row>
    <row r="24" spans="1:26" ht="19.5" customHeight="1">
      <c r="A24" s="1"/>
      <c r="B24" s="7"/>
      <c r="C24" s="8"/>
      <c r="D24" s="1"/>
      <c r="E24" s="7"/>
      <c r="F24" s="8"/>
      <c r="G24" s="1"/>
      <c r="H24" s="7"/>
      <c r="I24" s="8"/>
      <c r="J24" s="1"/>
      <c r="K24" s="7"/>
      <c r="L24" s="8"/>
      <c r="M24" s="1"/>
      <c r="N24" s="1"/>
      <c r="O24" s="1"/>
      <c r="P24" s="1"/>
      <c r="Q24" s="1"/>
      <c r="R24" s="1"/>
      <c r="S24" s="1"/>
      <c r="T24" s="1"/>
      <c r="U24" s="1"/>
      <c r="V24" s="1"/>
      <c r="W24" s="1"/>
      <c r="X24" s="1"/>
      <c r="Y24" s="1"/>
      <c r="Z24" s="1"/>
    </row>
    <row r="25" spans="1:26" ht="19.5" customHeight="1">
      <c r="A25" s="1"/>
      <c r="B25" s="7"/>
      <c r="C25" s="8"/>
      <c r="D25" s="1"/>
      <c r="E25" s="7"/>
      <c r="F25" s="8"/>
      <c r="G25" s="1"/>
      <c r="H25" s="7"/>
      <c r="I25" s="8"/>
      <c r="J25" s="1"/>
      <c r="K25" s="7"/>
      <c r="L25" s="8"/>
      <c r="M25" s="1"/>
      <c r="N25" s="1"/>
      <c r="O25" s="1"/>
      <c r="P25" s="1"/>
      <c r="Q25" s="1"/>
      <c r="R25" s="1"/>
      <c r="S25" s="1"/>
      <c r="T25" s="1"/>
      <c r="U25" s="1"/>
      <c r="V25" s="1"/>
      <c r="W25" s="1"/>
      <c r="X25" s="1"/>
      <c r="Y25" s="1"/>
      <c r="Z25" s="1"/>
    </row>
    <row r="26" spans="1:26" ht="19.5" customHeight="1">
      <c r="A26" s="1"/>
      <c r="B26" s="7"/>
      <c r="C26" s="8"/>
      <c r="D26" s="1"/>
      <c r="E26" s="7"/>
      <c r="F26" s="8"/>
      <c r="G26" s="1"/>
      <c r="H26" s="7"/>
      <c r="I26" s="8"/>
      <c r="J26" s="1"/>
      <c r="K26" s="7"/>
      <c r="L26" s="8"/>
      <c r="M26" s="1"/>
      <c r="N26" s="1"/>
      <c r="O26" s="1"/>
      <c r="P26" s="1"/>
      <c r="Q26" s="1"/>
      <c r="R26" s="1"/>
      <c r="S26" s="1"/>
      <c r="T26" s="1"/>
      <c r="U26" s="1"/>
      <c r="V26" s="1"/>
      <c r="W26" s="1"/>
      <c r="X26" s="1"/>
      <c r="Y26" s="1"/>
      <c r="Z26" s="1"/>
    </row>
    <row r="27" spans="1:26" ht="19.5" customHeight="1">
      <c r="A27" s="1"/>
      <c r="B27" s="7"/>
      <c r="C27" s="8"/>
      <c r="D27" s="1"/>
      <c r="E27" s="7"/>
      <c r="F27" s="8"/>
      <c r="G27" s="1"/>
      <c r="H27" s="7"/>
      <c r="I27" s="8"/>
      <c r="J27" s="1"/>
      <c r="K27" s="7"/>
      <c r="L27" s="8"/>
      <c r="M27" s="1"/>
      <c r="N27" s="1"/>
      <c r="O27" s="1"/>
      <c r="P27" s="1"/>
      <c r="Q27" s="1"/>
      <c r="R27" s="1"/>
      <c r="S27" s="1"/>
      <c r="T27" s="1"/>
      <c r="U27" s="1"/>
      <c r="V27" s="1"/>
      <c r="W27" s="1"/>
      <c r="X27" s="1"/>
      <c r="Y27" s="1"/>
      <c r="Z27" s="1"/>
    </row>
    <row r="28" spans="1:26" ht="19.5" customHeight="1">
      <c r="A28" s="1"/>
      <c r="B28" s="7"/>
      <c r="C28" s="8"/>
      <c r="D28" s="1"/>
      <c r="E28" s="7"/>
      <c r="F28" s="8"/>
      <c r="G28" s="1"/>
      <c r="H28" s="7"/>
      <c r="I28" s="8"/>
      <c r="J28" s="1"/>
      <c r="K28" s="7"/>
      <c r="L28" s="8"/>
      <c r="M28" s="1"/>
      <c r="N28" s="1"/>
      <c r="O28" s="1"/>
      <c r="P28" s="1"/>
      <c r="Q28" s="1"/>
      <c r="R28" s="1"/>
      <c r="S28" s="1"/>
      <c r="T28" s="1"/>
      <c r="U28" s="1"/>
      <c r="V28" s="1"/>
      <c r="W28" s="1"/>
      <c r="X28" s="1"/>
      <c r="Y28" s="1"/>
      <c r="Z28" s="1"/>
    </row>
    <row r="29" spans="1:26" ht="19.5" customHeight="1">
      <c r="A29" s="1"/>
      <c r="B29" s="7"/>
      <c r="C29" s="8"/>
      <c r="D29" s="1"/>
      <c r="E29" s="7"/>
      <c r="F29" s="8"/>
      <c r="G29" s="1"/>
      <c r="H29" s="7"/>
      <c r="I29" s="8"/>
      <c r="J29" s="1"/>
      <c r="K29" s="7"/>
      <c r="L29" s="8"/>
      <c r="M29" s="1"/>
      <c r="N29" s="1"/>
      <c r="O29" s="1"/>
      <c r="P29" s="1"/>
      <c r="Q29" s="1"/>
      <c r="R29" s="1"/>
      <c r="S29" s="1"/>
      <c r="T29" s="1"/>
      <c r="U29" s="1"/>
      <c r="V29" s="1"/>
      <c r="W29" s="1"/>
      <c r="X29" s="1"/>
      <c r="Y29" s="1"/>
      <c r="Z29" s="1"/>
    </row>
    <row r="30" spans="1:26" ht="19.5" customHeight="1" thickBot="1">
      <c r="A30" s="1"/>
      <c r="B30" s="9"/>
      <c r="C30" s="10"/>
      <c r="D30" s="1"/>
      <c r="E30" s="9"/>
      <c r="F30" s="10"/>
      <c r="G30" s="1"/>
      <c r="H30" s="9"/>
      <c r="I30" s="10"/>
      <c r="J30" s="1"/>
      <c r="K30" s="9"/>
      <c r="L30" s="10"/>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sheetProtection/>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1"/>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'封面'!$M26&amp;"年2月理财"</f>
        <v>2014年2月理财</v>
      </c>
      <c r="C1" s="12"/>
      <c r="D1" s="12"/>
      <c r="E1" s="12"/>
      <c r="F1" s="225">
        <f>'备忘录 '!$C$52</f>
        <v>41671</v>
      </c>
      <c r="G1" s="1"/>
      <c r="H1" s="1"/>
      <c r="I1" s="1"/>
      <c r="J1" s="1"/>
      <c r="K1" s="1"/>
      <c r="L1" s="1"/>
      <c r="M1" s="1"/>
      <c r="N1" s="1"/>
      <c r="O1" s="1"/>
      <c r="P1" s="1"/>
    </row>
    <row r="2" spans="1:16" s="232" customFormat="1" ht="24.75" customHeight="1">
      <c r="A2" s="1"/>
      <c r="B2" s="227" t="s">
        <v>364</v>
      </c>
      <c r="C2" s="228" t="s">
        <v>365</v>
      </c>
      <c r="D2" s="229" t="s">
        <v>366</v>
      </c>
      <c r="E2" s="230" t="s">
        <v>367</v>
      </c>
      <c r="F2" s="231" t="s">
        <v>368</v>
      </c>
      <c r="G2" s="1"/>
      <c r="H2" s="1"/>
      <c r="I2" s="1"/>
      <c r="J2" s="1"/>
      <c r="K2" s="1"/>
      <c r="L2" s="1"/>
      <c r="M2" s="1"/>
      <c r="N2" s="1"/>
      <c r="O2" s="1"/>
      <c r="P2" s="1"/>
    </row>
    <row r="3" spans="1:16" ht="17.25" customHeight="1">
      <c r="A3" s="1"/>
      <c r="B3" s="327"/>
      <c r="C3" s="251"/>
      <c r="D3" s="252"/>
      <c r="E3" s="253"/>
      <c r="F3" s="254"/>
      <c r="G3" s="1"/>
      <c r="H3" s="1"/>
      <c r="I3" s="237" t="s">
        <v>369</v>
      </c>
      <c r="J3" s="1"/>
      <c r="K3" s="1"/>
      <c r="L3" s="1"/>
      <c r="M3" s="1"/>
      <c r="N3" s="1"/>
      <c r="O3" s="1"/>
      <c r="P3" s="1"/>
    </row>
    <row r="4" spans="1:16" ht="17.25" customHeight="1">
      <c r="A4" s="1"/>
      <c r="B4" s="327"/>
      <c r="C4" s="251"/>
      <c r="D4" s="252"/>
      <c r="E4" s="253"/>
      <c r="F4" s="254"/>
      <c r="G4" s="242"/>
      <c r="H4" s="1"/>
      <c r="I4" s="237" t="s">
        <v>370</v>
      </c>
      <c r="J4" s="1"/>
      <c r="K4" s="1"/>
      <c r="L4" s="1"/>
      <c r="M4" s="1"/>
      <c r="N4" s="1"/>
      <c r="O4" s="1"/>
      <c r="P4" s="1"/>
    </row>
    <row r="5" spans="1:16" ht="17.25" customHeight="1">
      <c r="A5" s="1"/>
      <c r="B5" s="327"/>
      <c r="C5" s="251"/>
      <c r="D5" s="252"/>
      <c r="E5" s="253"/>
      <c r="F5" s="254"/>
      <c r="G5" s="1"/>
      <c r="H5" s="1"/>
      <c r="I5" s="243" t="s">
        <v>371</v>
      </c>
      <c r="J5" s="1"/>
      <c r="K5" s="1"/>
      <c r="L5" s="1"/>
      <c r="M5" s="1"/>
      <c r="N5" s="1"/>
      <c r="O5" s="1"/>
      <c r="P5" s="1"/>
    </row>
    <row r="6" spans="1:16" ht="17.25" customHeight="1">
      <c r="A6" s="1"/>
      <c r="B6" s="327"/>
      <c r="C6" s="251"/>
      <c r="D6" s="252"/>
      <c r="E6" s="253"/>
      <c r="F6" s="254"/>
      <c r="G6" s="1"/>
      <c r="H6" s="1"/>
      <c r="I6" s="243" t="s">
        <v>372</v>
      </c>
      <c r="J6" s="1"/>
      <c r="K6" s="1"/>
      <c r="L6" s="1"/>
      <c r="M6" s="1"/>
      <c r="N6" s="1"/>
      <c r="O6" s="1"/>
      <c r="P6" s="1"/>
    </row>
    <row r="7" spans="1:16" ht="17.25" customHeight="1">
      <c r="A7" s="1"/>
      <c r="B7" s="327"/>
      <c r="C7" s="251"/>
      <c r="D7" s="252"/>
      <c r="E7" s="253"/>
      <c r="F7" s="254"/>
      <c r="G7" s="1"/>
      <c r="H7" s="1"/>
      <c r="I7" s="237" t="s">
        <v>373</v>
      </c>
      <c r="J7" s="1"/>
      <c r="K7" s="1"/>
      <c r="L7" s="1"/>
      <c r="M7" s="1"/>
      <c r="N7" s="1"/>
      <c r="O7" s="1"/>
      <c r="P7" s="1"/>
    </row>
    <row r="8" spans="1:16" ht="17.25" customHeight="1">
      <c r="A8" s="1"/>
      <c r="B8" s="327"/>
      <c r="C8" s="251"/>
      <c r="D8" s="252"/>
      <c r="E8" s="253"/>
      <c r="F8" s="254"/>
      <c r="G8" s="1"/>
      <c r="H8" s="1"/>
      <c r="I8" s="237" t="s">
        <v>374</v>
      </c>
      <c r="J8" s="1"/>
      <c r="K8" s="1"/>
      <c r="L8" s="1"/>
      <c r="M8" s="1"/>
      <c r="N8" s="1"/>
      <c r="O8" s="1"/>
      <c r="P8" s="1"/>
    </row>
    <row r="9" spans="1:16" ht="17.25" customHeight="1">
      <c r="A9" s="1"/>
      <c r="B9" s="327"/>
      <c r="C9" s="251"/>
      <c r="D9" s="252"/>
      <c r="E9" s="253"/>
      <c r="F9" s="254"/>
      <c r="G9" s="1"/>
      <c r="H9" s="1"/>
      <c r="I9" s="237" t="s">
        <v>375</v>
      </c>
      <c r="J9" s="1"/>
      <c r="K9" s="1"/>
      <c r="L9" s="1"/>
      <c r="M9" s="1"/>
      <c r="N9" s="1"/>
      <c r="O9" s="1"/>
      <c r="P9" s="1"/>
    </row>
    <row r="10" spans="1:16" ht="17.25" customHeight="1">
      <c r="A10" s="1"/>
      <c r="B10" s="327"/>
      <c r="C10" s="251"/>
      <c r="D10" s="252"/>
      <c r="E10" s="253"/>
      <c r="F10" s="254"/>
      <c r="G10" s="1"/>
      <c r="H10" s="1"/>
      <c r="I10" s="237" t="s">
        <v>376</v>
      </c>
      <c r="J10" s="1"/>
      <c r="K10" s="1"/>
      <c r="L10" s="1"/>
      <c r="M10" s="1"/>
      <c r="N10" s="1"/>
      <c r="O10" s="1"/>
      <c r="P10" s="1"/>
    </row>
    <row r="11" spans="1:16" ht="17.25" customHeight="1">
      <c r="A11" s="1"/>
      <c r="B11" s="327"/>
      <c r="C11" s="251"/>
      <c r="D11" s="252"/>
      <c r="E11" s="253"/>
      <c r="F11" s="254"/>
      <c r="G11" s="1"/>
      <c r="H11" s="1"/>
      <c r="I11" s="237" t="s">
        <v>377</v>
      </c>
      <c r="J11" s="1"/>
      <c r="K11" s="1"/>
      <c r="L11" s="1"/>
      <c r="M11" s="1"/>
      <c r="N11" s="1"/>
      <c r="O11" s="1"/>
      <c r="P11" s="1"/>
    </row>
    <row r="12" spans="1:16" ht="17.25" customHeight="1">
      <c r="A12" s="1"/>
      <c r="B12" s="327"/>
      <c r="C12" s="251"/>
      <c r="D12" s="252"/>
      <c r="E12" s="253"/>
      <c r="F12" s="254"/>
      <c r="G12" s="1"/>
      <c r="H12" s="1"/>
      <c r="I12" s="237" t="s">
        <v>378</v>
      </c>
      <c r="J12" s="1"/>
      <c r="K12" s="1"/>
      <c r="L12" s="1"/>
      <c r="M12" s="1"/>
      <c r="N12" s="1"/>
      <c r="O12" s="1"/>
      <c r="P12" s="1"/>
    </row>
    <row r="13" spans="1:16" ht="17.25" customHeight="1">
      <c r="A13" s="1"/>
      <c r="B13" s="327"/>
      <c r="C13" s="251"/>
      <c r="D13" s="252"/>
      <c r="E13" s="253"/>
      <c r="F13" s="254"/>
      <c r="G13" s="1"/>
      <c r="H13" s="1"/>
      <c r="I13" s="237" t="s">
        <v>379</v>
      </c>
      <c r="J13" s="1"/>
      <c r="K13" s="1"/>
      <c r="L13" s="1"/>
      <c r="M13" s="1"/>
      <c r="N13" s="1"/>
      <c r="O13" s="1"/>
      <c r="P13" s="1"/>
    </row>
    <row r="14" spans="1:16" ht="17.25" customHeight="1">
      <c r="A14" s="1"/>
      <c r="B14" s="327"/>
      <c r="C14" s="251"/>
      <c r="D14" s="252"/>
      <c r="E14" s="253"/>
      <c r="F14" s="254"/>
      <c r="G14" s="1"/>
      <c r="H14" s="1"/>
      <c r="I14" s="243" t="s">
        <v>380</v>
      </c>
      <c r="J14" s="1"/>
      <c r="K14" s="1"/>
      <c r="L14" s="1"/>
      <c r="M14" s="1"/>
      <c r="N14" s="1"/>
      <c r="O14" s="1"/>
      <c r="P14" s="1"/>
    </row>
    <row r="15" spans="1:16" ht="17.25" customHeight="1">
      <c r="A15" s="1"/>
      <c r="B15" s="327"/>
      <c r="C15" s="251"/>
      <c r="D15" s="252"/>
      <c r="E15" s="253"/>
      <c r="F15" s="254"/>
      <c r="G15" s="1"/>
      <c r="H15" s="1"/>
      <c r="I15" s="243" t="s">
        <v>381</v>
      </c>
      <c r="J15" s="1"/>
      <c r="K15" s="1"/>
      <c r="L15" s="1"/>
      <c r="M15" s="1"/>
      <c r="N15" s="1"/>
      <c r="O15" s="1"/>
      <c r="P15" s="1"/>
    </row>
    <row r="16" spans="1:16" ht="17.25" customHeight="1">
      <c r="A16" s="1"/>
      <c r="B16" s="327"/>
      <c r="C16" s="251"/>
      <c r="D16" s="252"/>
      <c r="E16" s="253"/>
      <c r="F16" s="254"/>
      <c r="G16" s="1"/>
      <c r="H16" s="1"/>
      <c r="I16" s="243" t="s">
        <v>382</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22"/>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'封面'!$M26&amp;"年3月理财"</f>
        <v>2014年3月理财</v>
      </c>
      <c r="C1" s="12"/>
      <c r="D1" s="12"/>
      <c r="E1" s="12"/>
      <c r="F1" s="225">
        <f>'备忘录 '!$C$53</f>
        <v>41699</v>
      </c>
      <c r="G1" s="1"/>
      <c r="H1" s="1"/>
      <c r="I1" s="1"/>
      <c r="J1" s="1"/>
      <c r="K1" s="1"/>
      <c r="L1" s="1"/>
      <c r="M1" s="1"/>
      <c r="N1" s="1"/>
      <c r="O1" s="1"/>
      <c r="P1" s="1"/>
    </row>
    <row r="2" spans="1:16" s="232" customFormat="1" ht="24.75" customHeight="1">
      <c r="A2" s="1"/>
      <c r="B2" s="227" t="s">
        <v>383</v>
      </c>
      <c r="C2" s="228" t="s">
        <v>384</v>
      </c>
      <c r="D2" s="229" t="s">
        <v>385</v>
      </c>
      <c r="E2" s="230" t="s">
        <v>386</v>
      </c>
      <c r="F2" s="231" t="s">
        <v>387</v>
      </c>
      <c r="G2" s="1"/>
      <c r="H2" s="1"/>
      <c r="I2" s="1"/>
      <c r="J2" s="1"/>
      <c r="K2" s="1"/>
      <c r="L2" s="1"/>
      <c r="M2" s="1"/>
      <c r="N2" s="1"/>
      <c r="O2" s="1"/>
      <c r="P2" s="1"/>
    </row>
    <row r="3" spans="1:16" ht="17.25" customHeight="1">
      <c r="A3" s="1"/>
      <c r="B3" s="327"/>
      <c r="C3" s="251"/>
      <c r="D3" s="252"/>
      <c r="E3" s="253"/>
      <c r="F3" s="254"/>
      <c r="G3" s="1"/>
      <c r="H3" s="1"/>
      <c r="I3" s="237" t="s">
        <v>388</v>
      </c>
      <c r="J3" s="1"/>
      <c r="K3" s="1"/>
      <c r="L3" s="1"/>
      <c r="M3" s="1"/>
      <c r="N3" s="1"/>
      <c r="O3" s="1"/>
      <c r="P3" s="1"/>
    </row>
    <row r="4" spans="1:16" ht="17.25" customHeight="1">
      <c r="A4" s="1"/>
      <c r="B4" s="327"/>
      <c r="C4" s="251"/>
      <c r="D4" s="252"/>
      <c r="E4" s="253"/>
      <c r="F4" s="254"/>
      <c r="G4" s="242"/>
      <c r="H4" s="1"/>
      <c r="I4" s="237" t="s">
        <v>389</v>
      </c>
      <c r="J4" s="1"/>
      <c r="K4" s="1"/>
      <c r="L4" s="1"/>
      <c r="M4" s="1"/>
      <c r="N4" s="1"/>
      <c r="O4" s="1"/>
      <c r="P4" s="1"/>
    </row>
    <row r="5" spans="1:16" ht="17.25" customHeight="1">
      <c r="A5" s="1"/>
      <c r="B5" s="327"/>
      <c r="C5" s="251"/>
      <c r="D5" s="252"/>
      <c r="E5" s="253"/>
      <c r="F5" s="254"/>
      <c r="G5" s="1"/>
      <c r="H5" s="1"/>
      <c r="I5" s="243" t="s">
        <v>390</v>
      </c>
      <c r="J5" s="1"/>
      <c r="K5" s="1"/>
      <c r="L5" s="1"/>
      <c r="M5" s="1"/>
      <c r="N5" s="1"/>
      <c r="O5" s="1"/>
      <c r="P5" s="1"/>
    </row>
    <row r="6" spans="1:16" ht="17.25" customHeight="1">
      <c r="A6" s="1"/>
      <c r="B6" s="327"/>
      <c r="C6" s="251"/>
      <c r="D6" s="252"/>
      <c r="E6" s="253"/>
      <c r="F6" s="254"/>
      <c r="G6" s="1"/>
      <c r="H6" s="1"/>
      <c r="I6" s="243" t="s">
        <v>391</v>
      </c>
      <c r="J6" s="1"/>
      <c r="K6" s="1"/>
      <c r="L6" s="1"/>
      <c r="M6" s="1"/>
      <c r="N6" s="1"/>
      <c r="O6" s="1"/>
      <c r="P6" s="1"/>
    </row>
    <row r="7" spans="1:16" ht="17.25" customHeight="1">
      <c r="A7" s="1"/>
      <c r="B7" s="327"/>
      <c r="C7" s="251"/>
      <c r="D7" s="252"/>
      <c r="E7" s="253"/>
      <c r="F7" s="254"/>
      <c r="G7" s="1"/>
      <c r="H7" s="1"/>
      <c r="I7" s="237" t="s">
        <v>392</v>
      </c>
      <c r="J7" s="1"/>
      <c r="K7" s="1"/>
      <c r="L7" s="1"/>
      <c r="M7" s="1"/>
      <c r="N7" s="1"/>
      <c r="O7" s="1"/>
      <c r="P7" s="1"/>
    </row>
    <row r="8" spans="1:16" ht="17.25" customHeight="1">
      <c r="A8" s="1"/>
      <c r="B8" s="327"/>
      <c r="C8" s="251"/>
      <c r="D8" s="252"/>
      <c r="E8" s="253"/>
      <c r="F8" s="254"/>
      <c r="G8" s="1"/>
      <c r="H8" s="1"/>
      <c r="I8" s="237" t="s">
        <v>393</v>
      </c>
      <c r="J8" s="1"/>
      <c r="K8" s="1"/>
      <c r="L8" s="1"/>
      <c r="M8" s="1"/>
      <c r="N8" s="1"/>
      <c r="O8" s="1"/>
      <c r="P8" s="1"/>
    </row>
    <row r="9" spans="1:16" ht="17.25" customHeight="1">
      <c r="A9" s="1"/>
      <c r="B9" s="327"/>
      <c r="C9" s="251"/>
      <c r="D9" s="252"/>
      <c r="E9" s="253"/>
      <c r="F9" s="254"/>
      <c r="G9" s="1"/>
      <c r="H9" s="1"/>
      <c r="I9" s="237" t="s">
        <v>394</v>
      </c>
      <c r="J9" s="1"/>
      <c r="K9" s="1"/>
      <c r="L9" s="1"/>
      <c r="M9" s="1"/>
      <c r="N9" s="1"/>
      <c r="O9" s="1"/>
      <c r="P9" s="1"/>
    </row>
    <row r="10" spans="1:16" ht="17.25" customHeight="1">
      <c r="A10" s="1"/>
      <c r="B10" s="327"/>
      <c r="C10" s="251"/>
      <c r="D10" s="252"/>
      <c r="E10" s="253"/>
      <c r="F10" s="254"/>
      <c r="G10" s="1"/>
      <c r="H10" s="1"/>
      <c r="I10" s="237" t="s">
        <v>395</v>
      </c>
      <c r="J10" s="1"/>
      <c r="K10" s="1"/>
      <c r="L10" s="1"/>
      <c r="M10" s="1"/>
      <c r="N10" s="1"/>
      <c r="O10" s="1"/>
      <c r="P10" s="1"/>
    </row>
    <row r="11" spans="1:16" ht="17.25" customHeight="1">
      <c r="A11" s="1"/>
      <c r="B11" s="327"/>
      <c r="C11" s="251"/>
      <c r="D11" s="252"/>
      <c r="E11" s="253"/>
      <c r="F11" s="254"/>
      <c r="G11" s="1"/>
      <c r="H11" s="1"/>
      <c r="I11" s="237" t="s">
        <v>396</v>
      </c>
      <c r="J11" s="1"/>
      <c r="K11" s="1"/>
      <c r="L11" s="1"/>
      <c r="M11" s="1"/>
      <c r="N11" s="1"/>
      <c r="O11" s="1"/>
      <c r="P11" s="1"/>
    </row>
    <row r="12" spans="1:16" ht="17.25" customHeight="1">
      <c r="A12" s="1"/>
      <c r="B12" s="327"/>
      <c r="C12" s="251"/>
      <c r="D12" s="252"/>
      <c r="E12" s="253"/>
      <c r="F12" s="254"/>
      <c r="G12" s="1"/>
      <c r="H12" s="1"/>
      <c r="I12" s="237" t="s">
        <v>397</v>
      </c>
      <c r="J12" s="1"/>
      <c r="K12" s="1"/>
      <c r="L12" s="1"/>
      <c r="M12" s="1"/>
      <c r="N12" s="1"/>
      <c r="O12" s="1"/>
      <c r="P12" s="1"/>
    </row>
    <row r="13" spans="1:16" ht="17.25" customHeight="1">
      <c r="A13" s="1"/>
      <c r="B13" s="327"/>
      <c r="C13" s="251"/>
      <c r="D13" s="252"/>
      <c r="E13" s="253"/>
      <c r="F13" s="254"/>
      <c r="G13" s="1"/>
      <c r="H13" s="1"/>
      <c r="I13" s="237" t="s">
        <v>398</v>
      </c>
      <c r="J13" s="1"/>
      <c r="K13" s="1"/>
      <c r="L13" s="1"/>
      <c r="M13" s="1"/>
      <c r="N13" s="1"/>
      <c r="O13" s="1"/>
      <c r="P13" s="1"/>
    </row>
    <row r="14" spans="1:16" ht="17.25" customHeight="1">
      <c r="A14" s="1"/>
      <c r="B14" s="327"/>
      <c r="C14" s="251"/>
      <c r="D14" s="252"/>
      <c r="E14" s="253"/>
      <c r="F14" s="254"/>
      <c r="G14" s="1"/>
      <c r="H14" s="1"/>
      <c r="I14" s="243" t="s">
        <v>399</v>
      </c>
      <c r="J14" s="1"/>
      <c r="K14" s="1"/>
      <c r="L14" s="1"/>
      <c r="M14" s="1"/>
      <c r="N14" s="1"/>
      <c r="O14" s="1"/>
      <c r="P14" s="1"/>
    </row>
    <row r="15" spans="1:16" ht="17.25" customHeight="1">
      <c r="A15" s="1"/>
      <c r="B15" s="327"/>
      <c r="C15" s="251"/>
      <c r="D15" s="252"/>
      <c r="E15" s="253"/>
      <c r="F15" s="254"/>
      <c r="G15" s="1"/>
      <c r="H15" s="1"/>
      <c r="I15" s="243" t="s">
        <v>400</v>
      </c>
      <c r="J15" s="1"/>
      <c r="K15" s="1"/>
      <c r="L15" s="1"/>
      <c r="M15" s="1"/>
      <c r="N15" s="1"/>
      <c r="O15" s="1"/>
      <c r="P15" s="1"/>
    </row>
    <row r="16" spans="1:16" ht="17.25" customHeight="1">
      <c r="A16" s="1"/>
      <c r="B16" s="327"/>
      <c r="C16" s="251"/>
      <c r="D16" s="252"/>
      <c r="E16" s="253"/>
      <c r="F16" s="254"/>
      <c r="G16" s="1"/>
      <c r="H16" s="1"/>
      <c r="I16" s="243" t="s">
        <v>401</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23"/>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'封面'!$M26&amp;"年4月理财"</f>
        <v>2014年4月理财</v>
      </c>
      <c r="C1" s="12"/>
      <c r="D1" s="12"/>
      <c r="E1" s="12"/>
      <c r="F1" s="225">
        <f>'备忘录 '!$C$54</f>
        <v>41730</v>
      </c>
      <c r="G1" s="1"/>
      <c r="H1" s="1"/>
      <c r="I1" s="1"/>
      <c r="J1" s="1"/>
      <c r="K1" s="1"/>
      <c r="L1" s="1"/>
      <c r="M1" s="1"/>
      <c r="N1" s="1"/>
      <c r="O1" s="1"/>
      <c r="P1" s="1"/>
    </row>
    <row r="2" spans="1:16" s="232" customFormat="1" ht="24.75" customHeight="1">
      <c r="A2" s="1"/>
      <c r="B2" s="259" t="s">
        <v>402</v>
      </c>
      <c r="C2" s="260" t="s">
        <v>403</v>
      </c>
      <c r="D2" s="261" t="s">
        <v>404</v>
      </c>
      <c r="E2" s="262" t="s">
        <v>405</v>
      </c>
      <c r="F2" s="263" t="s">
        <v>406</v>
      </c>
      <c r="G2" s="1"/>
      <c r="H2" s="1"/>
      <c r="I2" s="1"/>
      <c r="J2" s="1"/>
      <c r="K2" s="1"/>
      <c r="L2" s="1"/>
      <c r="M2" s="1"/>
      <c r="N2" s="1"/>
      <c r="O2" s="1"/>
      <c r="P2" s="1"/>
    </row>
    <row r="3" spans="1:16" ht="17.25" customHeight="1">
      <c r="A3" s="1"/>
      <c r="B3" s="327"/>
      <c r="C3" s="251"/>
      <c r="D3" s="252"/>
      <c r="E3" s="253"/>
      <c r="F3" s="254"/>
      <c r="G3" s="1"/>
      <c r="H3" s="1"/>
      <c r="I3" s="237" t="s">
        <v>407</v>
      </c>
      <c r="J3" s="1"/>
      <c r="K3" s="1"/>
      <c r="L3" s="1"/>
      <c r="M3" s="1"/>
      <c r="N3" s="1"/>
      <c r="O3" s="1"/>
      <c r="P3" s="1"/>
    </row>
    <row r="4" spans="1:16" ht="17.25" customHeight="1">
      <c r="A4" s="1"/>
      <c r="B4" s="327"/>
      <c r="C4" s="251"/>
      <c r="D4" s="252"/>
      <c r="E4" s="253"/>
      <c r="F4" s="254"/>
      <c r="G4" s="242"/>
      <c r="H4" s="1"/>
      <c r="I4" s="237" t="s">
        <v>408</v>
      </c>
      <c r="J4" s="1"/>
      <c r="K4" s="1"/>
      <c r="L4" s="1"/>
      <c r="M4" s="1"/>
      <c r="N4" s="1"/>
      <c r="O4" s="1"/>
      <c r="P4" s="1"/>
    </row>
    <row r="5" spans="1:16" ht="17.25" customHeight="1">
      <c r="A5" s="1"/>
      <c r="B5" s="327"/>
      <c r="C5" s="251"/>
      <c r="D5" s="252"/>
      <c r="E5" s="253"/>
      <c r="F5" s="254"/>
      <c r="G5" s="1"/>
      <c r="H5" s="1"/>
      <c r="I5" s="243" t="s">
        <v>409</v>
      </c>
      <c r="J5" s="1"/>
      <c r="K5" s="1"/>
      <c r="L5" s="1"/>
      <c r="M5" s="1"/>
      <c r="N5" s="1"/>
      <c r="O5" s="1"/>
      <c r="P5" s="1"/>
    </row>
    <row r="6" spans="1:16" ht="17.25" customHeight="1">
      <c r="A6" s="1"/>
      <c r="B6" s="327"/>
      <c r="C6" s="251"/>
      <c r="D6" s="252"/>
      <c r="E6" s="253"/>
      <c r="F6" s="254"/>
      <c r="G6" s="1"/>
      <c r="H6" s="1"/>
      <c r="I6" s="243" t="s">
        <v>410</v>
      </c>
      <c r="J6" s="1"/>
      <c r="K6" s="1"/>
      <c r="L6" s="1"/>
      <c r="M6" s="1"/>
      <c r="N6" s="1"/>
      <c r="O6" s="1"/>
      <c r="P6" s="1"/>
    </row>
    <row r="7" spans="1:16" ht="17.25" customHeight="1">
      <c r="A7" s="1"/>
      <c r="B7" s="327"/>
      <c r="C7" s="251"/>
      <c r="D7" s="252"/>
      <c r="E7" s="253"/>
      <c r="F7" s="254"/>
      <c r="G7" s="1"/>
      <c r="H7" s="1"/>
      <c r="I7" s="237" t="s">
        <v>411</v>
      </c>
      <c r="J7" s="1"/>
      <c r="K7" s="1"/>
      <c r="L7" s="1"/>
      <c r="M7" s="1"/>
      <c r="N7" s="1"/>
      <c r="O7" s="1"/>
      <c r="P7" s="1"/>
    </row>
    <row r="8" spans="1:16" ht="17.25" customHeight="1">
      <c r="A8" s="1"/>
      <c r="B8" s="327"/>
      <c r="C8" s="251"/>
      <c r="D8" s="252"/>
      <c r="E8" s="253"/>
      <c r="F8" s="254"/>
      <c r="G8" s="1"/>
      <c r="H8" s="1"/>
      <c r="I8" s="237" t="s">
        <v>412</v>
      </c>
      <c r="J8" s="1"/>
      <c r="K8" s="1"/>
      <c r="L8" s="1"/>
      <c r="M8" s="1"/>
      <c r="N8" s="1"/>
      <c r="O8" s="1"/>
      <c r="P8" s="1"/>
    </row>
    <row r="9" spans="1:16" ht="17.25" customHeight="1">
      <c r="A9" s="1"/>
      <c r="B9" s="327"/>
      <c r="C9" s="251"/>
      <c r="D9" s="252"/>
      <c r="E9" s="253"/>
      <c r="F9" s="254"/>
      <c r="G9" s="1"/>
      <c r="H9" s="1"/>
      <c r="I9" s="237" t="s">
        <v>413</v>
      </c>
      <c r="J9" s="1"/>
      <c r="K9" s="1"/>
      <c r="L9" s="1"/>
      <c r="M9" s="1"/>
      <c r="N9" s="1"/>
      <c r="O9" s="1"/>
      <c r="P9" s="1"/>
    </row>
    <row r="10" spans="1:16" ht="17.25" customHeight="1">
      <c r="A10" s="1"/>
      <c r="B10" s="327"/>
      <c r="C10" s="251"/>
      <c r="D10" s="252"/>
      <c r="E10" s="253"/>
      <c r="F10" s="254"/>
      <c r="G10" s="1"/>
      <c r="H10" s="1"/>
      <c r="I10" s="237" t="s">
        <v>414</v>
      </c>
      <c r="J10" s="1"/>
      <c r="K10" s="1"/>
      <c r="L10" s="1"/>
      <c r="M10" s="1"/>
      <c r="N10" s="1"/>
      <c r="O10" s="1"/>
      <c r="P10" s="1"/>
    </row>
    <row r="11" spans="1:16" ht="17.25" customHeight="1">
      <c r="A11" s="1"/>
      <c r="B11" s="327"/>
      <c r="C11" s="251"/>
      <c r="D11" s="252"/>
      <c r="E11" s="253"/>
      <c r="F11" s="254"/>
      <c r="G11" s="1"/>
      <c r="H11" s="1"/>
      <c r="I11" s="237" t="s">
        <v>415</v>
      </c>
      <c r="J11" s="1"/>
      <c r="K11" s="1"/>
      <c r="L11" s="1"/>
      <c r="M11" s="1"/>
      <c r="N11" s="1"/>
      <c r="O11" s="1"/>
      <c r="P11" s="1"/>
    </row>
    <row r="12" spans="1:16" ht="17.25" customHeight="1">
      <c r="A12" s="1"/>
      <c r="B12" s="327"/>
      <c r="C12" s="251"/>
      <c r="D12" s="252"/>
      <c r="E12" s="253"/>
      <c r="F12" s="254"/>
      <c r="G12" s="1"/>
      <c r="H12" s="1"/>
      <c r="I12" s="237" t="s">
        <v>416</v>
      </c>
      <c r="J12" s="1"/>
      <c r="K12" s="1"/>
      <c r="L12" s="1"/>
      <c r="M12" s="1"/>
      <c r="N12" s="1"/>
      <c r="O12" s="1"/>
      <c r="P12" s="1"/>
    </row>
    <row r="13" spans="1:16" ht="17.25" customHeight="1">
      <c r="A13" s="1"/>
      <c r="B13" s="327"/>
      <c r="C13" s="251"/>
      <c r="D13" s="252"/>
      <c r="E13" s="253"/>
      <c r="F13" s="254"/>
      <c r="G13" s="1"/>
      <c r="H13" s="1"/>
      <c r="I13" s="237" t="s">
        <v>417</v>
      </c>
      <c r="J13" s="1"/>
      <c r="K13" s="1"/>
      <c r="L13" s="1"/>
      <c r="M13" s="1"/>
      <c r="N13" s="1"/>
      <c r="O13" s="1"/>
      <c r="P13" s="1"/>
    </row>
    <row r="14" spans="1:16" ht="17.25" customHeight="1">
      <c r="A14" s="1"/>
      <c r="B14" s="327"/>
      <c r="C14" s="251"/>
      <c r="D14" s="252"/>
      <c r="E14" s="253"/>
      <c r="F14" s="254"/>
      <c r="G14" s="1"/>
      <c r="H14" s="1"/>
      <c r="I14" s="243" t="s">
        <v>418</v>
      </c>
      <c r="J14" s="1"/>
      <c r="K14" s="1"/>
      <c r="L14" s="1"/>
      <c r="M14" s="1"/>
      <c r="N14" s="1"/>
      <c r="O14" s="1"/>
      <c r="P14" s="1"/>
    </row>
    <row r="15" spans="1:16" ht="17.25" customHeight="1">
      <c r="A15" s="1"/>
      <c r="B15" s="327"/>
      <c r="C15" s="251"/>
      <c r="D15" s="252"/>
      <c r="E15" s="253"/>
      <c r="F15" s="254"/>
      <c r="G15" s="1"/>
      <c r="H15" s="1"/>
      <c r="I15" s="243" t="s">
        <v>419</v>
      </c>
      <c r="J15" s="1"/>
      <c r="K15" s="1"/>
      <c r="L15" s="1"/>
      <c r="M15" s="1"/>
      <c r="N15" s="1"/>
      <c r="O15" s="1"/>
      <c r="P15" s="1"/>
    </row>
    <row r="16" spans="1:16" ht="17.25" customHeight="1">
      <c r="A16" s="1"/>
      <c r="B16" s="327"/>
      <c r="C16" s="251"/>
      <c r="D16" s="252"/>
      <c r="E16" s="253"/>
      <c r="F16" s="254"/>
      <c r="G16" s="1"/>
      <c r="H16" s="1"/>
      <c r="I16" s="243" t="s">
        <v>420</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4"/>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'封面'!$M26&amp;"年5月理财"</f>
        <v>2014年5月理财</v>
      </c>
      <c r="C1" s="12"/>
      <c r="D1" s="12"/>
      <c r="E1" s="12"/>
      <c r="F1" s="225">
        <f>'备忘录 '!$C$55</f>
        <v>41760</v>
      </c>
      <c r="G1" s="1"/>
      <c r="H1" s="1"/>
      <c r="I1" s="1"/>
      <c r="J1" s="1"/>
      <c r="K1" s="1"/>
      <c r="L1" s="1"/>
      <c r="M1" s="1"/>
      <c r="N1" s="1"/>
      <c r="O1" s="1"/>
      <c r="P1" s="1"/>
    </row>
    <row r="2" spans="1:16" s="232" customFormat="1" ht="24.75" customHeight="1">
      <c r="A2" s="1"/>
      <c r="B2" s="259" t="s">
        <v>421</v>
      </c>
      <c r="C2" s="260" t="s">
        <v>422</v>
      </c>
      <c r="D2" s="261" t="s">
        <v>423</v>
      </c>
      <c r="E2" s="262" t="s">
        <v>424</v>
      </c>
      <c r="F2" s="263" t="s">
        <v>425</v>
      </c>
      <c r="G2" s="1"/>
      <c r="H2" s="1"/>
      <c r="I2" s="1"/>
      <c r="J2" s="1"/>
      <c r="K2" s="1"/>
      <c r="L2" s="1"/>
      <c r="M2" s="1"/>
      <c r="N2" s="1"/>
      <c r="O2" s="1"/>
      <c r="P2" s="1"/>
    </row>
    <row r="3" spans="1:16" ht="17.25" customHeight="1">
      <c r="A3" s="1"/>
      <c r="B3" s="327"/>
      <c r="C3" s="251"/>
      <c r="D3" s="252"/>
      <c r="E3" s="253"/>
      <c r="F3" s="254"/>
      <c r="G3" s="1"/>
      <c r="H3" s="1"/>
      <c r="I3" s="237" t="s">
        <v>426</v>
      </c>
      <c r="J3" s="1"/>
      <c r="K3" s="1"/>
      <c r="L3" s="1"/>
      <c r="M3" s="1"/>
      <c r="N3" s="1"/>
      <c r="O3" s="1"/>
      <c r="P3" s="1"/>
    </row>
    <row r="4" spans="1:16" ht="17.25" customHeight="1">
      <c r="A4" s="1"/>
      <c r="B4" s="327"/>
      <c r="C4" s="251"/>
      <c r="D4" s="252"/>
      <c r="E4" s="253"/>
      <c r="F4" s="254"/>
      <c r="G4" s="242"/>
      <c r="H4" s="1"/>
      <c r="I4" s="237" t="s">
        <v>427</v>
      </c>
      <c r="J4" s="1"/>
      <c r="K4" s="1"/>
      <c r="L4" s="1"/>
      <c r="M4" s="1"/>
      <c r="N4" s="1"/>
      <c r="O4" s="1"/>
      <c r="P4" s="1"/>
    </row>
    <row r="5" spans="1:16" ht="17.25" customHeight="1">
      <c r="A5" s="1"/>
      <c r="B5" s="327"/>
      <c r="C5" s="251"/>
      <c r="D5" s="252"/>
      <c r="E5" s="253"/>
      <c r="F5" s="254"/>
      <c r="G5" s="1"/>
      <c r="H5" s="1"/>
      <c r="I5" s="243" t="s">
        <v>428</v>
      </c>
      <c r="J5" s="1"/>
      <c r="K5" s="1"/>
      <c r="L5" s="1"/>
      <c r="M5" s="1"/>
      <c r="N5" s="1"/>
      <c r="O5" s="1"/>
      <c r="P5" s="1"/>
    </row>
    <row r="6" spans="1:16" ht="17.25" customHeight="1">
      <c r="A6" s="1"/>
      <c r="B6" s="327"/>
      <c r="C6" s="251"/>
      <c r="D6" s="252"/>
      <c r="E6" s="253"/>
      <c r="F6" s="254"/>
      <c r="G6" s="1"/>
      <c r="H6" s="1"/>
      <c r="I6" s="243" t="s">
        <v>429</v>
      </c>
      <c r="J6" s="1"/>
      <c r="K6" s="1"/>
      <c r="L6" s="1"/>
      <c r="M6" s="1"/>
      <c r="N6" s="1"/>
      <c r="O6" s="1"/>
      <c r="P6" s="1"/>
    </row>
    <row r="7" spans="1:16" ht="17.25" customHeight="1">
      <c r="A7" s="1"/>
      <c r="B7" s="327"/>
      <c r="C7" s="251"/>
      <c r="D7" s="252"/>
      <c r="E7" s="253"/>
      <c r="F7" s="254"/>
      <c r="G7" s="1"/>
      <c r="H7" s="1"/>
      <c r="I7" s="237" t="s">
        <v>430</v>
      </c>
      <c r="J7" s="1"/>
      <c r="K7" s="1"/>
      <c r="L7" s="1"/>
      <c r="M7" s="1"/>
      <c r="N7" s="1"/>
      <c r="O7" s="1"/>
      <c r="P7" s="1"/>
    </row>
    <row r="8" spans="1:16" ht="17.25" customHeight="1">
      <c r="A8" s="1"/>
      <c r="B8" s="327"/>
      <c r="C8" s="251"/>
      <c r="D8" s="252"/>
      <c r="E8" s="253"/>
      <c r="F8" s="254"/>
      <c r="G8" s="1"/>
      <c r="H8" s="1"/>
      <c r="I8" s="237" t="s">
        <v>431</v>
      </c>
      <c r="J8" s="1"/>
      <c r="K8" s="1"/>
      <c r="L8" s="1"/>
      <c r="M8" s="1"/>
      <c r="N8" s="1"/>
      <c r="O8" s="1"/>
      <c r="P8" s="1"/>
    </row>
    <row r="9" spans="1:16" ht="17.25" customHeight="1">
      <c r="A9" s="1"/>
      <c r="B9" s="327"/>
      <c r="C9" s="251"/>
      <c r="D9" s="252"/>
      <c r="E9" s="253"/>
      <c r="F9" s="254"/>
      <c r="G9" s="1"/>
      <c r="H9" s="1"/>
      <c r="I9" s="237" t="s">
        <v>432</v>
      </c>
      <c r="J9" s="1"/>
      <c r="K9" s="1"/>
      <c r="L9" s="1"/>
      <c r="M9" s="1"/>
      <c r="N9" s="1"/>
      <c r="O9" s="1"/>
      <c r="P9" s="1"/>
    </row>
    <row r="10" spans="1:16" ht="17.25" customHeight="1">
      <c r="A10" s="1"/>
      <c r="B10" s="327"/>
      <c r="C10" s="251"/>
      <c r="D10" s="252"/>
      <c r="E10" s="253"/>
      <c r="F10" s="254"/>
      <c r="G10" s="1"/>
      <c r="H10" s="1"/>
      <c r="I10" s="237" t="s">
        <v>433</v>
      </c>
      <c r="J10" s="1"/>
      <c r="K10" s="1"/>
      <c r="L10" s="1"/>
      <c r="M10" s="1"/>
      <c r="N10" s="1"/>
      <c r="O10" s="1"/>
      <c r="P10" s="1"/>
    </row>
    <row r="11" spans="1:16" ht="17.25" customHeight="1">
      <c r="A11" s="1"/>
      <c r="B11" s="327"/>
      <c r="C11" s="251"/>
      <c r="D11" s="252"/>
      <c r="E11" s="253"/>
      <c r="F11" s="254"/>
      <c r="G11" s="1"/>
      <c r="H11" s="1"/>
      <c r="I11" s="237" t="s">
        <v>434</v>
      </c>
      <c r="J11" s="1"/>
      <c r="K11" s="1"/>
      <c r="L11" s="1"/>
      <c r="M11" s="1"/>
      <c r="N11" s="1"/>
      <c r="O11" s="1"/>
      <c r="P11" s="1"/>
    </row>
    <row r="12" spans="1:16" ht="17.25" customHeight="1">
      <c r="A12" s="1"/>
      <c r="B12" s="327"/>
      <c r="C12" s="251"/>
      <c r="D12" s="252"/>
      <c r="E12" s="253"/>
      <c r="F12" s="254"/>
      <c r="G12" s="1"/>
      <c r="H12" s="1"/>
      <c r="I12" s="237" t="s">
        <v>435</v>
      </c>
      <c r="J12" s="1"/>
      <c r="K12" s="1"/>
      <c r="L12" s="1"/>
      <c r="M12" s="1"/>
      <c r="N12" s="1"/>
      <c r="O12" s="1"/>
      <c r="P12" s="1"/>
    </row>
    <row r="13" spans="1:16" ht="17.25" customHeight="1">
      <c r="A13" s="1"/>
      <c r="B13" s="327"/>
      <c r="C13" s="251"/>
      <c r="D13" s="252"/>
      <c r="E13" s="253"/>
      <c r="F13" s="254"/>
      <c r="G13" s="1"/>
      <c r="H13" s="1"/>
      <c r="I13" s="237" t="s">
        <v>436</v>
      </c>
      <c r="J13" s="1"/>
      <c r="K13" s="1"/>
      <c r="L13" s="1"/>
      <c r="M13" s="1"/>
      <c r="N13" s="1"/>
      <c r="O13" s="1"/>
      <c r="P13" s="1"/>
    </row>
    <row r="14" spans="1:16" ht="17.25" customHeight="1">
      <c r="A14" s="1"/>
      <c r="B14" s="327"/>
      <c r="C14" s="251"/>
      <c r="D14" s="252"/>
      <c r="E14" s="253"/>
      <c r="F14" s="254"/>
      <c r="G14" s="1"/>
      <c r="H14" s="1"/>
      <c r="I14" s="243" t="s">
        <v>437</v>
      </c>
      <c r="J14" s="1"/>
      <c r="K14" s="1"/>
      <c r="L14" s="1"/>
      <c r="M14" s="1"/>
      <c r="N14" s="1"/>
      <c r="O14" s="1"/>
      <c r="P14" s="1"/>
    </row>
    <row r="15" spans="1:16" ht="17.25" customHeight="1">
      <c r="A15" s="1"/>
      <c r="B15" s="327"/>
      <c r="C15" s="251"/>
      <c r="D15" s="252"/>
      <c r="E15" s="253"/>
      <c r="F15" s="254"/>
      <c r="G15" s="1"/>
      <c r="H15" s="1"/>
      <c r="I15" s="243" t="s">
        <v>438</v>
      </c>
      <c r="J15" s="1"/>
      <c r="K15" s="1"/>
      <c r="L15" s="1"/>
      <c r="M15" s="1"/>
      <c r="N15" s="1"/>
      <c r="O15" s="1"/>
      <c r="P15" s="1"/>
    </row>
    <row r="16" spans="1:16" ht="17.25" customHeight="1">
      <c r="A16" s="1"/>
      <c r="B16" s="327"/>
      <c r="C16" s="251"/>
      <c r="D16" s="252"/>
      <c r="E16" s="253"/>
      <c r="F16" s="254"/>
      <c r="G16" s="1"/>
      <c r="H16" s="1"/>
      <c r="I16" s="243" t="s">
        <v>439</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25"/>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'封面'!$M26&amp;"年6月理财"</f>
        <v>2014年6月理财</v>
      </c>
      <c r="C1" s="12"/>
      <c r="D1" s="12"/>
      <c r="E1" s="12"/>
      <c r="F1" s="225">
        <f>'备忘录 '!$C$56</f>
        <v>41791</v>
      </c>
      <c r="G1" s="1"/>
      <c r="H1" s="1"/>
      <c r="I1" s="1"/>
      <c r="J1" s="1"/>
      <c r="K1" s="1"/>
      <c r="L1" s="1"/>
      <c r="M1" s="1"/>
      <c r="N1" s="1"/>
      <c r="O1" s="1"/>
      <c r="P1" s="1"/>
    </row>
    <row r="2" spans="1:16" s="232" customFormat="1" ht="24.75" customHeight="1">
      <c r="A2" s="1"/>
      <c r="B2" s="259" t="s">
        <v>440</v>
      </c>
      <c r="C2" s="260" t="s">
        <v>441</v>
      </c>
      <c r="D2" s="261" t="s">
        <v>442</v>
      </c>
      <c r="E2" s="262" t="s">
        <v>443</v>
      </c>
      <c r="F2" s="263" t="s">
        <v>444</v>
      </c>
      <c r="G2" s="1"/>
      <c r="H2" s="1"/>
      <c r="I2" s="1"/>
      <c r="J2" s="1"/>
      <c r="K2" s="1"/>
      <c r="L2" s="1"/>
      <c r="M2" s="1"/>
      <c r="N2" s="1"/>
      <c r="O2" s="1"/>
      <c r="P2" s="1"/>
    </row>
    <row r="3" spans="1:16" ht="17.25" customHeight="1">
      <c r="A3" s="1"/>
      <c r="B3" s="327"/>
      <c r="C3" s="251"/>
      <c r="D3" s="252"/>
      <c r="E3" s="253"/>
      <c r="F3" s="254"/>
      <c r="G3" s="1"/>
      <c r="H3" s="1"/>
      <c r="I3" s="237" t="s">
        <v>445</v>
      </c>
      <c r="J3" s="1"/>
      <c r="K3" s="1"/>
      <c r="L3" s="1"/>
      <c r="M3" s="1"/>
      <c r="N3" s="1"/>
      <c r="O3" s="1"/>
      <c r="P3" s="1"/>
    </row>
    <row r="4" spans="1:16" ht="17.25" customHeight="1">
      <c r="A4" s="1"/>
      <c r="B4" s="327"/>
      <c r="C4" s="251"/>
      <c r="D4" s="252"/>
      <c r="E4" s="253"/>
      <c r="F4" s="254"/>
      <c r="G4" s="242"/>
      <c r="H4" s="1"/>
      <c r="I4" s="237" t="s">
        <v>446</v>
      </c>
      <c r="J4" s="1"/>
      <c r="K4" s="1"/>
      <c r="L4" s="1"/>
      <c r="M4" s="1"/>
      <c r="N4" s="1"/>
      <c r="O4" s="1"/>
      <c r="P4" s="1"/>
    </row>
    <row r="5" spans="1:16" ht="17.25" customHeight="1">
      <c r="A5" s="1"/>
      <c r="B5" s="327"/>
      <c r="C5" s="251"/>
      <c r="D5" s="252"/>
      <c r="E5" s="253"/>
      <c r="F5" s="254"/>
      <c r="G5" s="1"/>
      <c r="H5" s="1"/>
      <c r="I5" s="243" t="s">
        <v>447</v>
      </c>
      <c r="J5" s="1"/>
      <c r="K5" s="1"/>
      <c r="L5" s="1"/>
      <c r="M5" s="1"/>
      <c r="N5" s="1"/>
      <c r="O5" s="1"/>
      <c r="P5" s="1"/>
    </row>
    <row r="6" spans="1:16" ht="17.25" customHeight="1">
      <c r="A6" s="1"/>
      <c r="B6" s="327"/>
      <c r="C6" s="251"/>
      <c r="D6" s="252"/>
      <c r="E6" s="253"/>
      <c r="F6" s="254"/>
      <c r="G6" s="1"/>
      <c r="H6" s="1"/>
      <c r="I6" s="243" t="s">
        <v>448</v>
      </c>
      <c r="J6" s="1"/>
      <c r="K6" s="1"/>
      <c r="L6" s="1"/>
      <c r="M6" s="1"/>
      <c r="N6" s="1"/>
      <c r="O6" s="1"/>
      <c r="P6" s="1"/>
    </row>
    <row r="7" spans="1:16" ht="17.25" customHeight="1">
      <c r="A7" s="1"/>
      <c r="B7" s="327"/>
      <c r="C7" s="251"/>
      <c r="D7" s="252"/>
      <c r="E7" s="253"/>
      <c r="F7" s="254"/>
      <c r="G7" s="1"/>
      <c r="H7" s="1"/>
      <c r="I7" s="237" t="s">
        <v>449</v>
      </c>
      <c r="J7" s="1"/>
      <c r="K7" s="1"/>
      <c r="L7" s="1"/>
      <c r="M7" s="1"/>
      <c r="N7" s="1"/>
      <c r="O7" s="1"/>
      <c r="P7" s="1"/>
    </row>
    <row r="8" spans="1:16" ht="17.25" customHeight="1">
      <c r="A8" s="1"/>
      <c r="B8" s="327"/>
      <c r="C8" s="251"/>
      <c r="D8" s="252"/>
      <c r="E8" s="253"/>
      <c r="F8" s="254"/>
      <c r="G8" s="1"/>
      <c r="H8" s="1"/>
      <c r="I8" s="237" t="s">
        <v>450</v>
      </c>
      <c r="J8" s="1"/>
      <c r="K8" s="1"/>
      <c r="L8" s="1"/>
      <c r="M8" s="1"/>
      <c r="N8" s="1"/>
      <c r="O8" s="1"/>
      <c r="P8" s="1"/>
    </row>
    <row r="9" spans="1:16" ht="17.25" customHeight="1">
      <c r="A9" s="1"/>
      <c r="B9" s="327"/>
      <c r="C9" s="251"/>
      <c r="D9" s="252"/>
      <c r="E9" s="253"/>
      <c r="F9" s="254"/>
      <c r="G9" s="1"/>
      <c r="H9" s="1"/>
      <c r="I9" s="237" t="s">
        <v>451</v>
      </c>
      <c r="J9" s="1"/>
      <c r="K9" s="1"/>
      <c r="L9" s="1"/>
      <c r="M9" s="1"/>
      <c r="N9" s="1"/>
      <c r="O9" s="1"/>
      <c r="P9" s="1"/>
    </row>
    <row r="10" spans="1:16" ht="17.25" customHeight="1">
      <c r="A10" s="1"/>
      <c r="B10" s="327"/>
      <c r="C10" s="251"/>
      <c r="D10" s="252"/>
      <c r="E10" s="253"/>
      <c r="F10" s="254"/>
      <c r="G10" s="1"/>
      <c r="H10" s="1"/>
      <c r="I10" s="237" t="s">
        <v>452</v>
      </c>
      <c r="J10" s="1"/>
      <c r="K10" s="1"/>
      <c r="L10" s="1"/>
      <c r="M10" s="1"/>
      <c r="N10" s="1"/>
      <c r="O10" s="1"/>
      <c r="P10" s="1"/>
    </row>
    <row r="11" spans="1:16" ht="17.25" customHeight="1">
      <c r="A11" s="1"/>
      <c r="B11" s="327"/>
      <c r="C11" s="251"/>
      <c r="D11" s="252"/>
      <c r="E11" s="253"/>
      <c r="F11" s="254"/>
      <c r="G11" s="1"/>
      <c r="H11" s="1"/>
      <c r="I11" s="237" t="s">
        <v>453</v>
      </c>
      <c r="J11" s="1"/>
      <c r="K11" s="1"/>
      <c r="L11" s="1"/>
      <c r="M11" s="1"/>
      <c r="N11" s="1"/>
      <c r="O11" s="1"/>
      <c r="P11" s="1"/>
    </row>
    <row r="12" spans="1:16" ht="17.25" customHeight="1">
      <c r="A12" s="1"/>
      <c r="B12" s="327"/>
      <c r="C12" s="251"/>
      <c r="D12" s="252"/>
      <c r="E12" s="253"/>
      <c r="F12" s="254"/>
      <c r="G12" s="1"/>
      <c r="H12" s="1"/>
      <c r="I12" s="237" t="s">
        <v>454</v>
      </c>
      <c r="J12" s="1"/>
      <c r="K12" s="1"/>
      <c r="L12" s="1"/>
      <c r="M12" s="1"/>
      <c r="N12" s="1"/>
      <c r="O12" s="1"/>
      <c r="P12" s="1"/>
    </row>
    <row r="13" spans="1:16" ht="17.25" customHeight="1">
      <c r="A13" s="1"/>
      <c r="B13" s="327"/>
      <c r="C13" s="251"/>
      <c r="D13" s="252"/>
      <c r="E13" s="253"/>
      <c r="F13" s="254"/>
      <c r="G13" s="1"/>
      <c r="H13" s="1"/>
      <c r="I13" s="237" t="s">
        <v>455</v>
      </c>
      <c r="J13" s="1"/>
      <c r="K13" s="1"/>
      <c r="L13" s="1"/>
      <c r="M13" s="1"/>
      <c r="N13" s="1"/>
      <c r="O13" s="1"/>
      <c r="P13" s="1"/>
    </row>
    <row r="14" spans="1:16" ht="17.25" customHeight="1">
      <c r="A14" s="1"/>
      <c r="B14" s="327"/>
      <c r="C14" s="251"/>
      <c r="D14" s="252"/>
      <c r="E14" s="253"/>
      <c r="F14" s="254"/>
      <c r="G14" s="1"/>
      <c r="H14" s="1"/>
      <c r="I14" s="243" t="s">
        <v>456</v>
      </c>
      <c r="J14" s="1"/>
      <c r="K14" s="1"/>
      <c r="L14" s="1"/>
      <c r="M14" s="1"/>
      <c r="N14" s="1"/>
      <c r="O14" s="1"/>
      <c r="P14" s="1"/>
    </row>
    <row r="15" spans="1:16" ht="17.25" customHeight="1">
      <c r="A15" s="1"/>
      <c r="B15" s="327"/>
      <c r="C15" s="251"/>
      <c r="D15" s="252"/>
      <c r="E15" s="253"/>
      <c r="F15" s="254"/>
      <c r="G15" s="1"/>
      <c r="H15" s="1"/>
      <c r="I15" s="243" t="s">
        <v>457</v>
      </c>
      <c r="J15" s="1"/>
      <c r="K15" s="1"/>
      <c r="L15" s="1"/>
      <c r="M15" s="1"/>
      <c r="N15" s="1"/>
      <c r="O15" s="1"/>
      <c r="P15" s="1"/>
    </row>
    <row r="16" spans="1:16" ht="17.25" customHeight="1">
      <c r="A16" s="1"/>
      <c r="B16" s="327"/>
      <c r="C16" s="251"/>
      <c r="D16" s="252"/>
      <c r="E16" s="253"/>
      <c r="F16" s="254"/>
      <c r="G16" s="1"/>
      <c r="H16" s="1"/>
      <c r="I16" s="243" t="s">
        <v>458</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26"/>
  <dimension ref="A1:P78"/>
  <sheetViews>
    <sheetView zoomScalePageLayoutView="0" workbookViewId="0" topLeftCell="A1">
      <selection activeCell="A1" sqref="A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'封面'!$M26&amp;"年7月理财"</f>
        <v>2014年7月理财</v>
      </c>
      <c r="C1" s="12"/>
      <c r="D1" s="12"/>
      <c r="E1" s="12"/>
      <c r="F1" s="225">
        <f>'备忘录 '!$C$57</f>
        <v>41821</v>
      </c>
      <c r="G1" s="1"/>
      <c r="H1" s="1"/>
      <c r="I1" s="1"/>
      <c r="J1" s="1"/>
      <c r="K1" s="1"/>
      <c r="L1" s="1"/>
      <c r="M1" s="1"/>
      <c r="N1" s="1"/>
      <c r="O1" s="1"/>
      <c r="P1" s="1"/>
    </row>
    <row r="2" spans="1:16" s="232" customFormat="1" ht="24.75" customHeight="1">
      <c r="A2" s="1"/>
      <c r="B2" s="264" t="s">
        <v>459</v>
      </c>
      <c r="C2" s="265" t="s">
        <v>441</v>
      </c>
      <c r="D2" s="266" t="s">
        <v>442</v>
      </c>
      <c r="E2" s="267" t="s">
        <v>443</v>
      </c>
      <c r="F2" s="268" t="s">
        <v>444</v>
      </c>
      <c r="G2" s="1"/>
      <c r="H2" s="1"/>
      <c r="I2" s="1"/>
      <c r="J2" s="1"/>
      <c r="K2" s="1"/>
      <c r="L2" s="1"/>
      <c r="M2" s="1"/>
      <c r="N2" s="1"/>
      <c r="O2" s="1"/>
      <c r="P2" s="1"/>
    </row>
    <row r="3" spans="1:16" ht="17.25" customHeight="1">
      <c r="A3" s="1"/>
      <c r="B3" s="327"/>
      <c r="C3" s="251"/>
      <c r="D3" s="252"/>
      <c r="E3" s="253"/>
      <c r="F3" s="254"/>
      <c r="G3" s="1"/>
      <c r="H3" s="1"/>
      <c r="I3" s="237" t="s">
        <v>445</v>
      </c>
      <c r="J3" s="1"/>
      <c r="K3" s="1"/>
      <c r="L3" s="1"/>
      <c r="M3" s="1"/>
      <c r="N3" s="1"/>
      <c r="O3" s="1"/>
      <c r="P3" s="1"/>
    </row>
    <row r="4" spans="1:16" ht="17.25" customHeight="1">
      <c r="A4" s="1"/>
      <c r="B4" s="327"/>
      <c r="C4" s="251"/>
      <c r="D4" s="252"/>
      <c r="E4" s="253"/>
      <c r="F4" s="254"/>
      <c r="G4" s="242"/>
      <c r="H4" s="1"/>
      <c r="I4" s="237" t="s">
        <v>446</v>
      </c>
      <c r="J4" s="1"/>
      <c r="K4" s="1"/>
      <c r="L4" s="1"/>
      <c r="M4" s="1"/>
      <c r="N4" s="1"/>
      <c r="O4" s="1"/>
      <c r="P4" s="1"/>
    </row>
    <row r="5" spans="1:16" ht="17.25" customHeight="1">
      <c r="A5" s="1"/>
      <c r="B5" s="327"/>
      <c r="C5" s="251"/>
      <c r="D5" s="252"/>
      <c r="E5" s="253"/>
      <c r="F5" s="254"/>
      <c r="G5" s="1"/>
      <c r="H5" s="1"/>
      <c r="I5" s="243" t="s">
        <v>447</v>
      </c>
      <c r="J5" s="1"/>
      <c r="K5" s="1"/>
      <c r="L5" s="1"/>
      <c r="M5" s="1"/>
      <c r="N5" s="1"/>
      <c r="O5" s="1"/>
      <c r="P5" s="1"/>
    </row>
    <row r="6" spans="1:16" ht="17.25" customHeight="1">
      <c r="A6" s="1"/>
      <c r="B6" s="327"/>
      <c r="C6" s="251"/>
      <c r="D6" s="252"/>
      <c r="E6" s="253"/>
      <c r="F6" s="254"/>
      <c r="G6" s="1"/>
      <c r="H6" s="1"/>
      <c r="I6" s="243" t="s">
        <v>448</v>
      </c>
      <c r="J6" s="1"/>
      <c r="K6" s="1"/>
      <c r="L6" s="1"/>
      <c r="M6" s="1"/>
      <c r="N6" s="1"/>
      <c r="O6" s="1"/>
      <c r="P6" s="1"/>
    </row>
    <row r="7" spans="1:16" ht="17.25" customHeight="1">
      <c r="A7" s="1"/>
      <c r="B7" s="327"/>
      <c r="C7" s="251"/>
      <c r="D7" s="252"/>
      <c r="E7" s="253"/>
      <c r="F7" s="254"/>
      <c r="G7" s="1"/>
      <c r="H7" s="1"/>
      <c r="I7" s="237" t="s">
        <v>449</v>
      </c>
      <c r="J7" s="1"/>
      <c r="K7" s="1"/>
      <c r="L7" s="1"/>
      <c r="M7" s="1"/>
      <c r="N7" s="1"/>
      <c r="O7" s="1"/>
      <c r="P7" s="1"/>
    </row>
    <row r="8" spans="1:16" ht="17.25" customHeight="1">
      <c r="A8" s="1"/>
      <c r="B8" s="327"/>
      <c r="C8" s="251"/>
      <c r="D8" s="252"/>
      <c r="E8" s="253"/>
      <c r="F8" s="254"/>
      <c r="G8" s="1"/>
      <c r="H8" s="1"/>
      <c r="I8" s="237" t="s">
        <v>450</v>
      </c>
      <c r="J8" s="1"/>
      <c r="K8" s="1"/>
      <c r="L8" s="1"/>
      <c r="M8" s="1"/>
      <c r="N8" s="1"/>
      <c r="O8" s="1"/>
      <c r="P8" s="1"/>
    </row>
    <row r="9" spans="1:16" ht="17.25" customHeight="1">
      <c r="A9" s="1"/>
      <c r="B9" s="327"/>
      <c r="C9" s="251"/>
      <c r="D9" s="252"/>
      <c r="E9" s="253"/>
      <c r="F9" s="254"/>
      <c r="G9" s="1"/>
      <c r="H9" s="1"/>
      <c r="I9" s="237" t="s">
        <v>451</v>
      </c>
      <c r="J9" s="1"/>
      <c r="K9" s="1"/>
      <c r="L9" s="1"/>
      <c r="M9" s="1"/>
      <c r="N9" s="1"/>
      <c r="O9" s="1"/>
      <c r="P9" s="1"/>
    </row>
    <row r="10" spans="1:16" ht="17.25" customHeight="1">
      <c r="A10" s="1"/>
      <c r="B10" s="327"/>
      <c r="C10" s="251"/>
      <c r="D10" s="252"/>
      <c r="E10" s="253"/>
      <c r="F10" s="254"/>
      <c r="G10" s="1"/>
      <c r="H10" s="1"/>
      <c r="I10" s="237" t="s">
        <v>452</v>
      </c>
      <c r="J10" s="1"/>
      <c r="K10" s="1"/>
      <c r="L10" s="1"/>
      <c r="M10" s="1"/>
      <c r="N10" s="1"/>
      <c r="O10" s="1"/>
      <c r="P10" s="1"/>
    </row>
    <row r="11" spans="1:16" ht="17.25" customHeight="1">
      <c r="A11" s="1"/>
      <c r="B11" s="327"/>
      <c r="C11" s="251"/>
      <c r="D11" s="252"/>
      <c r="E11" s="253"/>
      <c r="F11" s="254"/>
      <c r="G11" s="1"/>
      <c r="H11" s="1"/>
      <c r="I11" s="237" t="s">
        <v>453</v>
      </c>
      <c r="J11" s="1"/>
      <c r="K11" s="1"/>
      <c r="L11" s="1"/>
      <c r="M11" s="1"/>
      <c r="N11" s="1"/>
      <c r="O11" s="1"/>
      <c r="P11" s="1"/>
    </row>
    <row r="12" spans="1:16" ht="17.25" customHeight="1">
      <c r="A12" s="1"/>
      <c r="B12" s="327"/>
      <c r="C12" s="251"/>
      <c r="D12" s="252"/>
      <c r="E12" s="253"/>
      <c r="F12" s="254"/>
      <c r="G12" s="1"/>
      <c r="H12" s="1"/>
      <c r="I12" s="237" t="s">
        <v>454</v>
      </c>
      <c r="J12" s="1"/>
      <c r="K12" s="1"/>
      <c r="L12" s="1"/>
      <c r="M12" s="1"/>
      <c r="N12" s="1"/>
      <c r="O12" s="1"/>
      <c r="P12" s="1"/>
    </row>
    <row r="13" spans="1:16" ht="17.25" customHeight="1">
      <c r="A13" s="1"/>
      <c r="B13" s="327"/>
      <c r="C13" s="251"/>
      <c r="D13" s="252"/>
      <c r="E13" s="253"/>
      <c r="F13" s="254"/>
      <c r="G13" s="1"/>
      <c r="H13" s="1"/>
      <c r="I13" s="237" t="s">
        <v>455</v>
      </c>
      <c r="J13" s="1"/>
      <c r="K13" s="1"/>
      <c r="L13" s="1"/>
      <c r="M13" s="1"/>
      <c r="N13" s="1"/>
      <c r="O13" s="1"/>
      <c r="P13" s="1"/>
    </row>
    <row r="14" spans="1:16" ht="17.25" customHeight="1">
      <c r="A14" s="1"/>
      <c r="B14" s="327"/>
      <c r="C14" s="251"/>
      <c r="D14" s="252"/>
      <c r="E14" s="253"/>
      <c r="F14" s="254"/>
      <c r="G14" s="1"/>
      <c r="H14" s="1"/>
      <c r="I14" s="243" t="s">
        <v>456</v>
      </c>
      <c r="J14" s="1"/>
      <c r="K14" s="1"/>
      <c r="L14" s="1"/>
      <c r="M14" s="1"/>
      <c r="N14" s="1"/>
      <c r="O14" s="1"/>
      <c r="P14" s="1"/>
    </row>
    <row r="15" spans="1:16" ht="17.25" customHeight="1">
      <c r="A15" s="1"/>
      <c r="B15" s="327"/>
      <c r="C15" s="251"/>
      <c r="D15" s="252"/>
      <c r="E15" s="253"/>
      <c r="F15" s="254"/>
      <c r="G15" s="1"/>
      <c r="H15" s="1"/>
      <c r="I15" s="243" t="s">
        <v>457</v>
      </c>
      <c r="J15" s="1"/>
      <c r="K15" s="1"/>
      <c r="L15" s="1"/>
      <c r="M15" s="1"/>
      <c r="N15" s="1"/>
      <c r="O15" s="1"/>
      <c r="P15" s="1"/>
    </row>
    <row r="16" spans="1:16" ht="17.25" customHeight="1">
      <c r="A16" s="1"/>
      <c r="B16" s="327"/>
      <c r="C16" s="251"/>
      <c r="D16" s="252"/>
      <c r="E16" s="253"/>
      <c r="F16" s="254"/>
      <c r="G16" s="1"/>
      <c r="H16" s="1"/>
      <c r="I16" s="243" t="s">
        <v>458</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27"/>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'封面'!$M26&amp;"年8月理财"</f>
        <v>2014年8月理财</v>
      </c>
      <c r="C1" s="12"/>
      <c r="D1" s="12"/>
      <c r="E1" s="12"/>
      <c r="F1" s="225">
        <f>'备忘录 '!$C$58</f>
        <v>41852</v>
      </c>
      <c r="G1" s="1"/>
      <c r="H1" s="1"/>
      <c r="I1" s="1"/>
      <c r="J1" s="1"/>
      <c r="K1" s="1"/>
      <c r="L1" s="1"/>
      <c r="M1" s="1"/>
      <c r="N1" s="1"/>
      <c r="O1" s="1"/>
      <c r="P1" s="1"/>
    </row>
    <row r="2" spans="1:16" s="232" customFormat="1" ht="24.75" customHeight="1">
      <c r="A2" s="1"/>
      <c r="B2" s="264" t="s">
        <v>440</v>
      </c>
      <c r="C2" s="265" t="s">
        <v>441</v>
      </c>
      <c r="D2" s="266" t="s">
        <v>442</v>
      </c>
      <c r="E2" s="267" t="s">
        <v>443</v>
      </c>
      <c r="F2" s="268" t="s">
        <v>444</v>
      </c>
      <c r="G2" s="1"/>
      <c r="H2" s="1"/>
      <c r="I2" s="1"/>
      <c r="J2" s="1"/>
      <c r="K2" s="1"/>
      <c r="L2" s="1"/>
      <c r="M2" s="1"/>
      <c r="N2" s="1"/>
      <c r="O2" s="1"/>
      <c r="P2" s="1"/>
    </row>
    <row r="3" spans="1:16" ht="17.25" customHeight="1">
      <c r="A3" s="1"/>
      <c r="B3" s="327"/>
      <c r="C3" s="251"/>
      <c r="D3" s="252"/>
      <c r="E3" s="253"/>
      <c r="F3" s="254"/>
      <c r="G3" s="1"/>
      <c r="H3" s="1"/>
      <c r="I3" s="237" t="s">
        <v>445</v>
      </c>
      <c r="J3" s="1"/>
      <c r="K3" s="1"/>
      <c r="L3" s="1"/>
      <c r="M3" s="1"/>
      <c r="N3" s="1"/>
      <c r="O3" s="1"/>
      <c r="P3" s="1"/>
    </row>
    <row r="4" spans="1:16" ht="17.25" customHeight="1">
      <c r="A4" s="1"/>
      <c r="B4" s="327"/>
      <c r="C4" s="251"/>
      <c r="D4" s="252"/>
      <c r="E4" s="253"/>
      <c r="F4" s="254"/>
      <c r="G4" s="242"/>
      <c r="H4" s="1"/>
      <c r="I4" s="237" t="s">
        <v>446</v>
      </c>
      <c r="J4" s="1"/>
      <c r="K4" s="1"/>
      <c r="L4" s="1"/>
      <c r="M4" s="1"/>
      <c r="N4" s="1"/>
      <c r="O4" s="1"/>
      <c r="P4" s="1"/>
    </row>
    <row r="5" spans="1:16" ht="17.25" customHeight="1">
      <c r="A5" s="1"/>
      <c r="B5" s="327"/>
      <c r="C5" s="251"/>
      <c r="D5" s="252"/>
      <c r="E5" s="253"/>
      <c r="F5" s="254"/>
      <c r="G5" s="1"/>
      <c r="H5" s="1"/>
      <c r="I5" s="243" t="s">
        <v>447</v>
      </c>
      <c r="J5" s="1"/>
      <c r="K5" s="1"/>
      <c r="L5" s="1"/>
      <c r="M5" s="1"/>
      <c r="N5" s="1"/>
      <c r="O5" s="1"/>
      <c r="P5" s="1"/>
    </row>
    <row r="6" spans="1:16" ht="17.25" customHeight="1">
      <c r="A6" s="1"/>
      <c r="B6" s="327"/>
      <c r="C6" s="251"/>
      <c r="D6" s="252"/>
      <c r="E6" s="253"/>
      <c r="F6" s="254"/>
      <c r="G6" s="1"/>
      <c r="H6" s="1"/>
      <c r="I6" s="243" t="s">
        <v>448</v>
      </c>
      <c r="J6" s="1"/>
      <c r="K6" s="1"/>
      <c r="L6" s="1"/>
      <c r="M6" s="1"/>
      <c r="N6" s="1"/>
      <c r="O6" s="1"/>
      <c r="P6" s="1"/>
    </row>
    <row r="7" spans="1:16" ht="17.25" customHeight="1">
      <c r="A7" s="1"/>
      <c r="B7" s="327"/>
      <c r="C7" s="251"/>
      <c r="D7" s="252"/>
      <c r="E7" s="253"/>
      <c r="F7" s="254"/>
      <c r="G7" s="1"/>
      <c r="H7" s="1"/>
      <c r="I7" s="237" t="s">
        <v>449</v>
      </c>
      <c r="J7" s="1"/>
      <c r="K7" s="1"/>
      <c r="L7" s="1"/>
      <c r="M7" s="1"/>
      <c r="N7" s="1"/>
      <c r="O7" s="1"/>
      <c r="P7" s="1"/>
    </row>
    <row r="8" spans="1:16" ht="17.25" customHeight="1">
      <c r="A8" s="1"/>
      <c r="B8" s="327"/>
      <c r="C8" s="251"/>
      <c r="D8" s="252"/>
      <c r="E8" s="253"/>
      <c r="F8" s="254"/>
      <c r="G8" s="1"/>
      <c r="H8" s="1"/>
      <c r="I8" s="237" t="s">
        <v>450</v>
      </c>
      <c r="J8" s="1"/>
      <c r="K8" s="1"/>
      <c r="L8" s="1"/>
      <c r="M8" s="1"/>
      <c r="N8" s="1"/>
      <c r="O8" s="1"/>
      <c r="P8" s="1"/>
    </row>
    <row r="9" spans="1:16" ht="17.25" customHeight="1">
      <c r="A9" s="1"/>
      <c r="B9" s="327"/>
      <c r="C9" s="251"/>
      <c r="D9" s="252"/>
      <c r="E9" s="253"/>
      <c r="F9" s="254"/>
      <c r="G9" s="1"/>
      <c r="H9" s="1"/>
      <c r="I9" s="237" t="s">
        <v>451</v>
      </c>
      <c r="J9" s="1"/>
      <c r="K9" s="1"/>
      <c r="L9" s="1"/>
      <c r="M9" s="1"/>
      <c r="N9" s="1"/>
      <c r="O9" s="1"/>
      <c r="P9" s="1"/>
    </row>
    <row r="10" spans="1:16" ht="17.25" customHeight="1">
      <c r="A10" s="1"/>
      <c r="B10" s="327"/>
      <c r="C10" s="251"/>
      <c r="D10" s="252"/>
      <c r="E10" s="253"/>
      <c r="F10" s="254"/>
      <c r="G10" s="1"/>
      <c r="H10" s="1"/>
      <c r="I10" s="237" t="s">
        <v>452</v>
      </c>
      <c r="J10" s="1"/>
      <c r="K10" s="1"/>
      <c r="L10" s="1"/>
      <c r="M10" s="1"/>
      <c r="N10" s="1"/>
      <c r="O10" s="1"/>
      <c r="P10" s="1"/>
    </row>
    <row r="11" spans="1:16" ht="17.25" customHeight="1">
      <c r="A11" s="1"/>
      <c r="B11" s="327"/>
      <c r="C11" s="251"/>
      <c r="D11" s="252"/>
      <c r="E11" s="253"/>
      <c r="F11" s="254"/>
      <c r="G11" s="1"/>
      <c r="H11" s="1"/>
      <c r="I11" s="237" t="s">
        <v>453</v>
      </c>
      <c r="J11" s="1"/>
      <c r="K11" s="1"/>
      <c r="L11" s="1"/>
      <c r="M11" s="1"/>
      <c r="N11" s="1"/>
      <c r="O11" s="1"/>
      <c r="P11" s="1"/>
    </row>
    <row r="12" spans="1:16" ht="17.25" customHeight="1">
      <c r="A12" s="1"/>
      <c r="B12" s="327"/>
      <c r="C12" s="251"/>
      <c r="D12" s="252"/>
      <c r="E12" s="253"/>
      <c r="F12" s="254"/>
      <c r="G12" s="1"/>
      <c r="H12" s="1"/>
      <c r="I12" s="237" t="s">
        <v>454</v>
      </c>
      <c r="J12" s="1"/>
      <c r="K12" s="1"/>
      <c r="L12" s="1"/>
      <c r="M12" s="1"/>
      <c r="N12" s="1"/>
      <c r="O12" s="1"/>
      <c r="P12" s="1"/>
    </row>
    <row r="13" spans="1:16" ht="17.25" customHeight="1">
      <c r="A13" s="1"/>
      <c r="B13" s="327"/>
      <c r="C13" s="251"/>
      <c r="D13" s="252"/>
      <c r="E13" s="253"/>
      <c r="F13" s="254"/>
      <c r="G13" s="1"/>
      <c r="H13" s="1"/>
      <c r="I13" s="237" t="s">
        <v>455</v>
      </c>
      <c r="J13" s="1"/>
      <c r="K13" s="1"/>
      <c r="L13" s="1"/>
      <c r="M13" s="1"/>
      <c r="N13" s="1"/>
      <c r="O13" s="1"/>
      <c r="P13" s="1"/>
    </row>
    <row r="14" spans="1:16" ht="17.25" customHeight="1">
      <c r="A14" s="1"/>
      <c r="B14" s="327"/>
      <c r="C14" s="251"/>
      <c r="D14" s="252"/>
      <c r="E14" s="253"/>
      <c r="F14" s="254"/>
      <c r="G14" s="1"/>
      <c r="H14" s="1"/>
      <c r="I14" s="243" t="s">
        <v>456</v>
      </c>
      <c r="J14" s="1"/>
      <c r="K14" s="1"/>
      <c r="L14" s="1"/>
      <c r="M14" s="1"/>
      <c r="N14" s="1"/>
      <c r="O14" s="1"/>
      <c r="P14" s="1"/>
    </row>
    <row r="15" spans="1:16" ht="17.25" customHeight="1">
      <c r="A15" s="1"/>
      <c r="B15" s="327"/>
      <c r="C15" s="251"/>
      <c r="D15" s="252"/>
      <c r="E15" s="253"/>
      <c r="F15" s="254"/>
      <c r="G15" s="1"/>
      <c r="H15" s="1"/>
      <c r="I15" s="243" t="s">
        <v>457</v>
      </c>
      <c r="J15" s="1"/>
      <c r="K15" s="1"/>
      <c r="L15" s="1"/>
      <c r="M15" s="1"/>
      <c r="N15" s="1"/>
      <c r="O15" s="1"/>
      <c r="P15" s="1"/>
    </row>
    <row r="16" spans="1:16" ht="17.25" customHeight="1">
      <c r="A16" s="1"/>
      <c r="B16" s="327"/>
      <c r="C16" s="251"/>
      <c r="D16" s="252"/>
      <c r="E16" s="253"/>
      <c r="F16" s="254"/>
      <c r="G16" s="1"/>
      <c r="H16" s="1"/>
      <c r="I16" s="243" t="s">
        <v>458</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28"/>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'封面'!$M26&amp;"年9月理财"</f>
        <v>2014年9月理财</v>
      </c>
      <c r="C1" s="12"/>
      <c r="D1" s="12"/>
      <c r="E1" s="12"/>
      <c r="F1" s="225">
        <f>'备忘录 '!$C$59</f>
        <v>41883</v>
      </c>
      <c r="G1" s="1"/>
      <c r="H1" s="1"/>
      <c r="I1" s="1"/>
      <c r="J1" s="1"/>
      <c r="K1" s="1"/>
      <c r="L1" s="1"/>
      <c r="M1" s="1"/>
      <c r="N1" s="1"/>
      <c r="O1" s="1"/>
      <c r="P1" s="1"/>
    </row>
    <row r="2" spans="1:16" s="232" customFormat="1" ht="24.75" customHeight="1">
      <c r="A2" s="1"/>
      <c r="B2" s="264" t="s">
        <v>440</v>
      </c>
      <c r="C2" s="265" t="s">
        <v>441</v>
      </c>
      <c r="D2" s="266" t="s">
        <v>442</v>
      </c>
      <c r="E2" s="267" t="s">
        <v>443</v>
      </c>
      <c r="F2" s="268" t="s">
        <v>444</v>
      </c>
      <c r="G2" s="1"/>
      <c r="H2" s="1"/>
      <c r="I2" s="1"/>
      <c r="J2" s="1"/>
      <c r="K2" s="1"/>
      <c r="L2" s="1"/>
      <c r="M2" s="1"/>
      <c r="N2" s="1"/>
      <c r="O2" s="1"/>
      <c r="P2" s="1"/>
    </row>
    <row r="3" spans="1:16" ht="17.25" customHeight="1">
      <c r="A3" s="1"/>
      <c r="B3" s="327"/>
      <c r="C3" s="251"/>
      <c r="D3" s="252"/>
      <c r="E3" s="253"/>
      <c r="F3" s="254"/>
      <c r="G3" s="1"/>
      <c r="H3" s="1"/>
      <c r="I3" s="237" t="s">
        <v>445</v>
      </c>
      <c r="J3" s="1"/>
      <c r="K3" s="1"/>
      <c r="L3" s="1"/>
      <c r="M3" s="1"/>
      <c r="N3" s="1"/>
      <c r="O3" s="1"/>
      <c r="P3" s="1"/>
    </row>
    <row r="4" spans="1:16" ht="17.25" customHeight="1">
      <c r="A4" s="1"/>
      <c r="B4" s="327"/>
      <c r="C4" s="251"/>
      <c r="D4" s="252"/>
      <c r="E4" s="253"/>
      <c r="F4" s="254"/>
      <c r="G4" s="242"/>
      <c r="H4" s="1"/>
      <c r="I4" s="237" t="s">
        <v>446</v>
      </c>
      <c r="J4" s="1"/>
      <c r="K4" s="1"/>
      <c r="L4" s="1"/>
      <c r="M4" s="1"/>
      <c r="N4" s="1"/>
      <c r="O4" s="1"/>
      <c r="P4" s="1"/>
    </row>
    <row r="5" spans="1:16" ht="17.25" customHeight="1">
      <c r="A5" s="1"/>
      <c r="B5" s="327"/>
      <c r="C5" s="251"/>
      <c r="D5" s="252"/>
      <c r="E5" s="253"/>
      <c r="F5" s="254"/>
      <c r="G5" s="1"/>
      <c r="H5" s="1"/>
      <c r="I5" s="243" t="s">
        <v>447</v>
      </c>
      <c r="J5" s="1"/>
      <c r="K5" s="1"/>
      <c r="L5" s="1"/>
      <c r="M5" s="1"/>
      <c r="N5" s="1"/>
      <c r="O5" s="1"/>
      <c r="P5" s="1"/>
    </row>
    <row r="6" spans="1:16" ht="17.25" customHeight="1">
      <c r="A6" s="1"/>
      <c r="B6" s="327"/>
      <c r="C6" s="251"/>
      <c r="D6" s="252"/>
      <c r="E6" s="253"/>
      <c r="F6" s="254"/>
      <c r="G6" s="1"/>
      <c r="H6" s="1"/>
      <c r="I6" s="243" t="s">
        <v>448</v>
      </c>
      <c r="J6" s="1"/>
      <c r="K6" s="1"/>
      <c r="L6" s="1"/>
      <c r="M6" s="1"/>
      <c r="N6" s="1"/>
      <c r="O6" s="1"/>
      <c r="P6" s="1"/>
    </row>
    <row r="7" spans="1:16" ht="17.25" customHeight="1">
      <c r="A7" s="1"/>
      <c r="B7" s="327"/>
      <c r="C7" s="251"/>
      <c r="D7" s="252"/>
      <c r="E7" s="253"/>
      <c r="F7" s="254"/>
      <c r="G7" s="1"/>
      <c r="H7" s="1"/>
      <c r="I7" s="237" t="s">
        <v>449</v>
      </c>
      <c r="J7" s="1"/>
      <c r="K7" s="1"/>
      <c r="L7" s="1"/>
      <c r="M7" s="1"/>
      <c r="N7" s="1"/>
      <c r="O7" s="1"/>
      <c r="P7" s="1"/>
    </row>
    <row r="8" spans="1:16" ht="17.25" customHeight="1">
      <c r="A8" s="1"/>
      <c r="B8" s="327"/>
      <c r="C8" s="251"/>
      <c r="D8" s="252"/>
      <c r="E8" s="253"/>
      <c r="F8" s="254"/>
      <c r="G8" s="1"/>
      <c r="H8" s="1"/>
      <c r="I8" s="237" t="s">
        <v>450</v>
      </c>
      <c r="J8" s="1"/>
      <c r="K8" s="1"/>
      <c r="L8" s="1"/>
      <c r="M8" s="1"/>
      <c r="N8" s="1"/>
      <c r="O8" s="1"/>
      <c r="P8" s="1"/>
    </row>
    <row r="9" spans="1:16" ht="17.25" customHeight="1">
      <c r="A9" s="1"/>
      <c r="B9" s="327"/>
      <c r="C9" s="251"/>
      <c r="D9" s="252"/>
      <c r="E9" s="253"/>
      <c r="F9" s="254"/>
      <c r="G9" s="1"/>
      <c r="H9" s="1"/>
      <c r="I9" s="237" t="s">
        <v>451</v>
      </c>
      <c r="J9" s="1"/>
      <c r="K9" s="1"/>
      <c r="L9" s="1"/>
      <c r="M9" s="1"/>
      <c r="N9" s="1"/>
      <c r="O9" s="1"/>
      <c r="P9" s="1"/>
    </row>
    <row r="10" spans="1:16" ht="17.25" customHeight="1">
      <c r="A10" s="1"/>
      <c r="B10" s="327"/>
      <c r="C10" s="251"/>
      <c r="D10" s="252"/>
      <c r="E10" s="253"/>
      <c r="F10" s="254"/>
      <c r="G10" s="1"/>
      <c r="H10" s="1"/>
      <c r="I10" s="237" t="s">
        <v>452</v>
      </c>
      <c r="J10" s="1"/>
      <c r="K10" s="1"/>
      <c r="L10" s="1"/>
      <c r="M10" s="1"/>
      <c r="N10" s="1"/>
      <c r="O10" s="1"/>
      <c r="P10" s="1"/>
    </row>
    <row r="11" spans="1:16" ht="17.25" customHeight="1">
      <c r="A11" s="1"/>
      <c r="B11" s="327"/>
      <c r="C11" s="251"/>
      <c r="D11" s="252"/>
      <c r="E11" s="253"/>
      <c r="F11" s="254"/>
      <c r="G11" s="1"/>
      <c r="H11" s="1"/>
      <c r="I11" s="237" t="s">
        <v>453</v>
      </c>
      <c r="J11" s="1"/>
      <c r="K11" s="1"/>
      <c r="L11" s="1"/>
      <c r="M11" s="1"/>
      <c r="N11" s="1"/>
      <c r="O11" s="1"/>
      <c r="P11" s="1"/>
    </row>
    <row r="12" spans="1:16" ht="17.25" customHeight="1">
      <c r="A12" s="1"/>
      <c r="B12" s="327"/>
      <c r="C12" s="251"/>
      <c r="D12" s="252"/>
      <c r="E12" s="253"/>
      <c r="F12" s="254"/>
      <c r="G12" s="1"/>
      <c r="H12" s="1"/>
      <c r="I12" s="237" t="s">
        <v>454</v>
      </c>
      <c r="J12" s="1"/>
      <c r="K12" s="1"/>
      <c r="L12" s="1"/>
      <c r="M12" s="1"/>
      <c r="N12" s="1"/>
      <c r="O12" s="1"/>
      <c r="P12" s="1"/>
    </row>
    <row r="13" spans="1:16" ht="17.25" customHeight="1">
      <c r="A13" s="1"/>
      <c r="B13" s="327"/>
      <c r="C13" s="251"/>
      <c r="D13" s="252"/>
      <c r="E13" s="253"/>
      <c r="F13" s="254"/>
      <c r="G13" s="1"/>
      <c r="H13" s="1"/>
      <c r="I13" s="237" t="s">
        <v>455</v>
      </c>
      <c r="J13" s="1"/>
      <c r="K13" s="1"/>
      <c r="L13" s="1"/>
      <c r="M13" s="1"/>
      <c r="N13" s="1"/>
      <c r="O13" s="1"/>
      <c r="P13" s="1"/>
    </row>
    <row r="14" spans="1:16" ht="17.25" customHeight="1">
      <c r="A14" s="1"/>
      <c r="B14" s="327"/>
      <c r="C14" s="251"/>
      <c r="D14" s="252"/>
      <c r="E14" s="253"/>
      <c r="F14" s="254"/>
      <c r="G14" s="1"/>
      <c r="H14" s="1"/>
      <c r="I14" s="243" t="s">
        <v>456</v>
      </c>
      <c r="J14" s="1"/>
      <c r="K14" s="1"/>
      <c r="L14" s="1"/>
      <c r="M14" s="1"/>
      <c r="N14" s="1"/>
      <c r="O14" s="1"/>
      <c r="P14" s="1"/>
    </row>
    <row r="15" spans="1:16" ht="17.25" customHeight="1">
      <c r="A15" s="1"/>
      <c r="B15" s="327"/>
      <c r="C15" s="251"/>
      <c r="D15" s="252"/>
      <c r="E15" s="253"/>
      <c r="F15" s="254"/>
      <c r="G15" s="1"/>
      <c r="H15" s="1"/>
      <c r="I15" s="243" t="s">
        <v>457</v>
      </c>
      <c r="J15" s="1"/>
      <c r="K15" s="1"/>
      <c r="L15" s="1"/>
      <c r="M15" s="1"/>
      <c r="N15" s="1"/>
      <c r="O15" s="1"/>
      <c r="P15" s="1"/>
    </row>
    <row r="16" spans="1:16" ht="17.25" customHeight="1">
      <c r="A16" s="1"/>
      <c r="B16" s="327"/>
      <c r="C16" s="251"/>
      <c r="D16" s="252"/>
      <c r="E16" s="253"/>
      <c r="F16" s="254"/>
      <c r="G16" s="1"/>
      <c r="H16" s="1"/>
      <c r="I16" s="243" t="s">
        <v>458</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codeName="Sheet29"/>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9.5039062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'封面'!$M26&amp;"年10月理财"</f>
        <v>2014年10月理财</v>
      </c>
      <c r="C1" s="12"/>
      <c r="D1" s="12"/>
      <c r="E1" s="12"/>
      <c r="F1" s="225">
        <f>'备忘录 '!$C$60</f>
        <v>41913</v>
      </c>
      <c r="G1" s="1"/>
      <c r="H1" s="1"/>
      <c r="I1" s="1"/>
      <c r="J1" s="1"/>
      <c r="K1" s="1"/>
      <c r="L1" s="1"/>
      <c r="M1" s="1"/>
      <c r="N1" s="1"/>
      <c r="O1" s="1"/>
      <c r="P1" s="1"/>
    </row>
    <row r="2" spans="1:16" s="232" customFormat="1" ht="24.75" customHeight="1">
      <c r="A2" s="1"/>
      <c r="B2" s="269" t="s">
        <v>440</v>
      </c>
      <c r="C2" s="270" t="s">
        <v>441</v>
      </c>
      <c r="D2" s="271" t="s">
        <v>442</v>
      </c>
      <c r="E2" s="272" t="s">
        <v>443</v>
      </c>
      <c r="F2" s="273" t="s">
        <v>444</v>
      </c>
      <c r="G2" s="1"/>
      <c r="H2" s="1"/>
      <c r="I2" s="1"/>
      <c r="J2" s="1"/>
      <c r="K2" s="1"/>
      <c r="L2" s="1"/>
      <c r="M2" s="1"/>
      <c r="N2" s="1"/>
      <c r="O2" s="1"/>
      <c r="P2" s="1"/>
    </row>
    <row r="3" spans="1:16" ht="17.25" customHeight="1">
      <c r="A3" s="1"/>
      <c r="B3" s="327"/>
      <c r="C3" s="251"/>
      <c r="D3" s="252"/>
      <c r="E3" s="253"/>
      <c r="F3" s="254"/>
      <c r="G3" s="1"/>
      <c r="H3" s="1"/>
      <c r="I3" s="237" t="s">
        <v>445</v>
      </c>
      <c r="J3" s="1"/>
      <c r="K3" s="1"/>
      <c r="L3" s="1"/>
      <c r="M3" s="1"/>
      <c r="N3" s="1"/>
      <c r="O3" s="1"/>
      <c r="P3" s="1"/>
    </row>
    <row r="4" spans="1:16" ht="17.25" customHeight="1">
      <c r="A4" s="1"/>
      <c r="B4" s="327"/>
      <c r="C4" s="251"/>
      <c r="D4" s="252"/>
      <c r="E4" s="253"/>
      <c r="F4" s="254"/>
      <c r="G4" s="242"/>
      <c r="H4" s="1"/>
      <c r="I4" s="237" t="s">
        <v>446</v>
      </c>
      <c r="J4" s="1"/>
      <c r="K4" s="1"/>
      <c r="L4" s="1"/>
      <c r="M4" s="1"/>
      <c r="N4" s="1"/>
      <c r="O4" s="1"/>
      <c r="P4" s="1"/>
    </row>
    <row r="5" spans="1:16" ht="17.25" customHeight="1">
      <c r="A5" s="1"/>
      <c r="B5" s="327"/>
      <c r="C5" s="251"/>
      <c r="D5" s="252"/>
      <c r="E5" s="253"/>
      <c r="F5" s="254"/>
      <c r="G5" s="1"/>
      <c r="H5" s="1"/>
      <c r="I5" s="243" t="s">
        <v>447</v>
      </c>
      <c r="J5" s="1"/>
      <c r="K5" s="1"/>
      <c r="L5" s="1"/>
      <c r="M5" s="1"/>
      <c r="N5" s="1"/>
      <c r="O5" s="1"/>
      <c r="P5" s="1"/>
    </row>
    <row r="6" spans="1:16" ht="17.25" customHeight="1">
      <c r="A6" s="1"/>
      <c r="B6" s="327"/>
      <c r="C6" s="251"/>
      <c r="D6" s="252"/>
      <c r="E6" s="253"/>
      <c r="F6" s="254"/>
      <c r="G6" s="1"/>
      <c r="H6" s="1"/>
      <c r="I6" s="243" t="s">
        <v>448</v>
      </c>
      <c r="J6" s="1"/>
      <c r="K6" s="1"/>
      <c r="L6" s="1"/>
      <c r="M6" s="1"/>
      <c r="N6" s="1"/>
      <c r="O6" s="1"/>
      <c r="P6" s="1"/>
    </row>
    <row r="7" spans="1:16" ht="17.25" customHeight="1">
      <c r="A7" s="1"/>
      <c r="B7" s="327"/>
      <c r="C7" s="251"/>
      <c r="D7" s="252"/>
      <c r="E7" s="253"/>
      <c r="F7" s="254"/>
      <c r="G7" s="1"/>
      <c r="H7" s="1"/>
      <c r="I7" s="237" t="s">
        <v>449</v>
      </c>
      <c r="J7" s="1"/>
      <c r="K7" s="1"/>
      <c r="L7" s="1"/>
      <c r="M7" s="1"/>
      <c r="N7" s="1"/>
      <c r="O7" s="1"/>
      <c r="P7" s="1"/>
    </row>
    <row r="8" spans="1:16" ht="17.25" customHeight="1">
      <c r="A8" s="1"/>
      <c r="B8" s="327"/>
      <c r="C8" s="251"/>
      <c r="D8" s="252"/>
      <c r="E8" s="253"/>
      <c r="F8" s="254"/>
      <c r="G8" s="1"/>
      <c r="H8" s="1"/>
      <c r="I8" s="237" t="s">
        <v>450</v>
      </c>
      <c r="J8" s="1"/>
      <c r="K8" s="1"/>
      <c r="L8" s="1"/>
      <c r="M8" s="1"/>
      <c r="N8" s="1"/>
      <c r="O8" s="1"/>
      <c r="P8" s="1"/>
    </row>
    <row r="9" spans="1:16" ht="17.25" customHeight="1">
      <c r="A9" s="1"/>
      <c r="B9" s="327"/>
      <c r="C9" s="251"/>
      <c r="D9" s="252"/>
      <c r="E9" s="253"/>
      <c r="F9" s="254"/>
      <c r="G9" s="1"/>
      <c r="H9" s="1"/>
      <c r="I9" s="237" t="s">
        <v>451</v>
      </c>
      <c r="J9" s="1"/>
      <c r="K9" s="1"/>
      <c r="L9" s="1"/>
      <c r="M9" s="1"/>
      <c r="N9" s="1"/>
      <c r="O9" s="1"/>
      <c r="P9" s="1"/>
    </row>
    <row r="10" spans="1:16" ht="17.25" customHeight="1">
      <c r="A10" s="1"/>
      <c r="B10" s="327"/>
      <c r="C10" s="251"/>
      <c r="D10" s="252"/>
      <c r="E10" s="253"/>
      <c r="F10" s="254"/>
      <c r="G10" s="1"/>
      <c r="H10" s="1"/>
      <c r="I10" s="237" t="s">
        <v>452</v>
      </c>
      <c r="J10" s="1"/>
      <c r="K10" s="1"/>
      <c r="L10" s="1"/>
      <c r="M10" s="1"/>
      <c r="N10" s="1"/>
      <c r="O10" s="1"/>
      <c r="P10" s="1"/>
    </row>
    <row r="11" spans="1:16" ht="17.25" customHeight="1">
      <c r="A11" s="1"/>
      <c r="B11" s="327"/>
      <c r="C11" s="251"/>
      <c r="D11" s="252"/>
      <c r="E11" s="253"/>
      <c r="F11" s="254"/>
      <c r="G11" s="1"/>
      <c r="H11" s="1"/>
      <c r="I11" s="237" t="s">
        <v>453</v>
      </c>
      <c r="J11" s="1"/>
      <c r="K11" s="1"/>
      <c r="L11" s="1"/>
      <c r="M11" s="1"/>
      <c r="N11" s="1"/>
      <c r="O11" s="1"/>
      <c r="P11" s="1"/>
    </row>
    <row r="12" spans="1:16" ht="17.25" customHeight="1">
      <c r="A12" s="1"/>
      <c r="B12" s="327"/>
      <c r="C12" s="251"/>
      <c r="D12" s="252"/>
      <c r="E12" s="253"/>
      <c r="F12" s="254"/>
      <c r="G12" s="1"/>
      <c r="H12" s="1"/>
      <c r="I12" s="237" t="s">
        <v>454</v>
      </c>
      <c r="J12" s="1"/>
      <c r="K12" s="1"/>
      <c r="L12" s="1"/>
      <c r="M12" s="1"/>
      <c r="N12" s="1"/>
      <c r="O12" s="1"/>
      <c r="P12" s="1"/>
    </row>
    <row r="13" spans="1:16" ht="17.25" customHeight="1">
      <c r="A13" s="1"/>
      <c r="B13" s="327"/>
      <c r="C13" s="251"/>
      <c r="D13" s="252"/>
      <c r="E13" s="253"/>
      <c r="F13" s="254"/>
      <c r="G13" s="1"/>
      <c r="H13" s="1"/>
      <c r="I13" s="237" t="s">
        <v>455</v>
      </c>
      <c r="J13" s="1"/>
      <c r="K13" s="1"/>
      <c r="L13" s="1"/>
      <c r="M13" s="1"/>
      <c r="N13" s="1"/>
      <c r="O13" s="1"/>
      <c r="P13" s="1"/>
    </row>
    <row r="14" spans="1:16" ht="17.25" customHeight="1">
      <c r="A14" s="1"/>
      <c r="B14" s="327"/>
      <c r="C14" s="251"/>
      <c r="D14" s="252"/>
      <c r="E14" s="253"/>
      <c r="F14" s="254"/>
      <c r="G14" s="1"/>
      <c r="H14" s="1"/>
      <c r="I14" s="243" t="s">
        <v>456</v>
      </c>
      <c r="J14" s="1"/>
      <c r="K14" s="1"/>
      <c r="L14" s="1"/>
      <c r="M14" s="1"/>
      <c r="N14" s="1"/>
      <c r="O14" s="1"/>
      <c r="P14" s="1"/>
    </row>
    <row r="15" spans="1:16" ht="17.25" customHeight="1">
      <c r="A15" s="1"/>
      <c r="B15" s="327"/>
      <c r="C15" s="251"/>
      <c r="D15" s="252"/>
      <c r="E15" s="253"/>
      <c r="F15" s="254"/>
      <c r="G15" s="1"/>
      <c r="H15" s="1"/>
      <c r="I15" s="243" t="s">
        <v>457</v>
      </c>
      <c r="J15" s="1"/>
      <c r="K15" s="1"/>
      <c r="L15" s="1"/>
      <c r="M15" s="1"/>
      <c r="N15" s="1"/>
      <c r="O15" s="1"/>
      <c r="P15" s="1"/>
    </row>
    <row r="16" spans="1:16" ht="17.25" customHeight="1">
      <c r="A16" s="1"/>
      <c r="B16" s="327"/>
      <c r="C16" s="251"/>
      <c r="D16" s="252"/>
      <c r="E16" s="253"/>
      <c r="F16" s="254"/>
      <c r="G16" s="1"/>
      <c r="H16" s="1"/>
      <c r="I16" s="243" t="s">
        <v>458</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30"/>
  <dimension ref="A1:P78"/>
  <sheetViews>
    <sheetView zoomScalePageLayoutView="0" workbookViewId="0" topLeftCell="A1">
      <selection activeCell="F1" sqref="F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'封面'!$M26&amp;"年11月理财"</f>
        <v>2014年11月理财</v>
      </c>
      <c r="C1" s="12"/>
      <c r="D1" s="12"/>
      <c r="E1" s="12"/>
      <c r="F1" s="225">
        <f>'备忘录 '!$C$61</f>
        <v>41944</v>
      </c>
      <c r="G1" s="1"/>
      <c r="H1" s="1"/>
      <c r="I1" s="1"/>
      <c r="J1" s="1"/>
      <c r="K1" s="1"/>
      <c r="L1" s="1"/>
      <c r="M1" s="1"/>
      <c r="N1" s="1"/>
      <c r="O1" s="1"/>
      <c r="P1" s="1"/>
    </row>
    <row r="2" spans="1:16" s="232" customFormat="1" ht="24.75" customHeight="1">
      <c r="A2" s="1"/>
      <c r="B2" s="269" t="s">
        <v>460</v>
      </c>
      <c r="C2" s="270" t="s">
        <v>461</v>
      </c>
      <c r="D2" s="271" t="s">
        <v>462</v>
      </c>
      <c r="E2" s="272" t="s">
        <v>463</v>
      </c>
      <c r="F2" s="273" t="s">
        <v>464</v>
      </c>
      <c r="G2" s="1"/>
      <c r="H2" s="1"/>
      <c r="I2" s="1"/>
      <c r="J2" s="1"/>
      <c r="K2" s="1"/>
      <c r="L2" s="1"/>
      <c r="M2" s="1"/>
      <c r="N2" s="1"/>
      <c r="O2" s="1"/>
      <c r="P2" s="1"/>
    </row>
    <row r="3" spans="1:16" ht="17.25" customHeight="1">
      <c r="A3" s="1"/>
      <c r="B3" s="327"/>
      <c r="C3" s="251"/>
      <c r="D3" s="252"/>
      <c r="E3" s="253"/>
      <c r="F3" s="254"/>
      <c r="G3" s="1"/>
      <c r="H3" s="1"/>
      <c r="I3" s="237" t="s">
        <v>465</v>
      </c>
      <c r="J3" s="1"/>
      <c r="K3" s="1"/>
      <c r="L3" s="1"/>
      <c r="M3" s="1"/>
      <c r="N3" s="1"/>
      <c r="O3" s="1"/>
      <c r="P3" s="1"/>
    </row>
    <row r="4" spans="1:16" ht="17.25" customHeight="1">
      <c r="A4" s="1"/>
      <c r="B4" s="327"/>
      <c r="C4" s="251"/>
      <c r="D4" s="252"/>
      <c r="E4" s="253"/>
      <c r="F4" s="254"/>
      <c r="G4" s="242"/>
      <c r="H4" s="1"/>
      <c r="I4" s="237" t="s">
        <v>466</v>
      </c>
      <c r="J4" s="1"/>
      <c r="K4" s="1"/>
      <c r="L4" s="1"/>
      <c r="M4" s="1"/>
      <c r="N4" s="1"/>
      <c r="O4" s="1"/>
      <c r="P4" s="1"/>
    </row>
    <row r="5" spans="1:16" ht="17.25" customHeight="1">
      <c r="A5" s="1"/>
      <c r="B5" s="327"/>
      <c r="C5" s="251"/>
      <c r="D5" s="252"/>
      <c r="E5" s="253"/>
      <c r="F5" s="254"/>
      <c r="G5" s="1"/>
      <c r="H5" s="1"/>
      <c r="I5" s="243" t="s">
        <v>467</v>
      </c>
      <c r="J5" s="1"/>
      <c r="K5" s="1"/>
      <c r="L5" s="1"/>
      <c r="M5" s="1"/>
      <c r="N5" s="1"/>
      <c r="O5" s="1"/>
      <c r="P5" s="1"/>
    </row>
    <row r="6" spans="1:16" ht="17.25" customHeight="1">
      <c r="A6" s="1"/>
      <c r="B6" s="327"/>
      <c r="C6" s="251"/>
      <c r="D6" s="252"/>
      <c r="E6" s="253"/>
      <c r="F6" s="254"/>
      <c r="G6" s="1"/>
      <c r="H6" s="1"/>
      <c r="I6" s="243" t="s">
        <v>468</v>
      </c>
      <c r="J6" s="1"/>
      <c r="K6" s="1"/>
      <c r="L6" s="1"/>
      <c r="M6" s="1"/>
      <c r="N6" s="1"/>
      <c r="O6" s="1"/>
      <c r="P6" s="1"/>
    </row>
    <row r="7" spans="1:16" ht="17.25" customHeight="1">
      <c r="A7" s="1"/>
      <c r="B7" s="327"/>
      <c r="C7" s="251"/>
      <c r="D7" s="252"/>
      <c r="E7" s="253"/>
      <c r="F7" s="254"/>
      <c r="G7" s="1"/>
      <c r="H7" s="1"/>
      <c r="I7" s="237" t="s">
        <v>469</v>
      </c>
      <c r="J7" s="1"/>
      <c r="K7" s="1"/>
      <c r="L7" s="1"/>
      <c r="M7" s="1"/>
      <c r="N7" s="1"/>
      <c r="O7" s="1"/>
      <c r="P7" s="1"/>
    </row>
    <row r="8" spans="1:16" ht="17.25" customHeight="1">
      <c r="A8" s="1"/>
      <c r="B8" s="327"/>
      <c r="C8" s="251"/>
      <c r="D8" s="252"/>
      <c r="E8" s="253"/>
      <c r="F8" s="254"/>
      <c r="G8" s="1"/>
      <c r="H8" s="1"/>
      <c r="I8" s="237" t="s">
        <v>470</v>
      </c>
      <c r="J8" s="1"/>
      <c r="K8" s="1"/>
      <c r="L8" s="1"/>
      <c r="M8" s="1"/>
      <c r="N8" s="1"/>
      <c r="O8" s="1"/>
      <c r="P8" s="1"/>
    </row>
    <row r="9" spans="1:16" ht="17.25" customHeight="1">
      <c r="A9" s="1"/>
      <c r="B9" s="327"/>
      <c r="C9" s="251"/>
      <c r="D9" s="252"/>
      <c r="E9" s="253"/>
      <c r="F9" s="254"/>
      <c r="G9" s="1"/>
      <c r="H9" s="1"/>
      <c r="I9" s="237" t="s">
        <v>471</v>
      </c>
      <c r="J9" s="1"/>
      <c r="K9" s="1"/>
      <c r="L9" s="1"/>
      <c r="M9" s="1"/>
      <c r="N9" s="1"/>
      <c r="O9" s="1"/>
      <c r="P9" s="1"/>
    </row>
    <row r="10" spans="1:16" ht="17.25" customHeight="1">
      <c r="A10" s="1"/>
      <c r="B10" s="327"/>
      <c r="C10" s="251"/>
      <c r="D10" s="252"/>
      <c r="E10" s="253"/>
      <c r="F10" s="254"/>
      <c r="G10" s="1"/>
      <c r="H10" s="1"/>
      <c r="I10" s="237" t="s">
        <v>472</v>
      </c>
      <c r="J10" s="1"/>
      <c r="K10" s="1"/>
      <c r="L10" s="1"/>
      <c r="M10" s="1"/>
      <c r="N10" s="1"/>
      <c r="O10" s="1"/>
      <c r="P10" s="1"/>
    </row>
    <row r="11" spans="1:16" ht="17.25" customHeight="1">
      <c r="A11" s="1"/>
      <c r="B11" s="327"/>
      <c r="C11" s="251"/>
      <c r="D11" s="252"/>
      <c r="E11" s="253"/>
      <c r="F11" s="254"/>
      <c r="G11" s="1"/>
      <c r="H11" s="1"/>
      <c r="I11" s="237" t="s">
        <v>473</v>
      </c>
      <c r="J11" s="1"/>
      <c r="K11" s="1"/>
      <c r="L11" s="1"/>
      <c r="M11" s="1"/>
      <c r="N11" s="1"/>
      <c r="O11" s="1"/>
      <c r="P11" s="1"/>
    </row>
    <row r="12" spans="1:16" ht="17.25" customHeight="1">
      <c r="A12" s="1"/>
      <c r="B12" s="327"/>
      <c r="C12" s="251"/>
      <c r="D12" s="252"/>
      <c r="E12" s="253"/>
      <c r="F12" s="254"/>
      <c r="G12" s="1"/>
      <c r="H12" s="1"/>
      <c r="I12" s="237" t="s">
        <v>474</v>
      </c>
      <c r="J12" s="1"/>
      <c r="K12" s="1"/>
      <c r="L12" s="1"/>
      <c r="M12" s="1"/>
      <c r="N12" s="1"/>
      <c r="O12" s="1"/>
      <c r="P12" s="1"/>
    </row>
    <row r="13" spans="1:16" ht="17.25" customHeight="1">
      <c r="A13" s="1"/>
      <c r="B13" s="327"/>
      <c r="C13" s="251"/>
      <c r="D13" s="252"/>
      <c r="E13" s="253"/>
      <c r="F13" s="254"/>
      <c r="G13" s="1"/>
      <c r="H13" s="1"/>
      <c r="I13" s="237" t="s">
        <v>475</v>
      </c>
      <c r="J13" s="1"/>
      <c r="K13" s="1"/>
      <c r="L13" s="1"/>
      <c r="M13" s="1"/>
      <c r="N13" s="1"/>
      <c r="O13" s="1"/>
      <c r="P13" s="1"/>
    </row>
    <row r="14" spans="1:16" ht="17.25" customHeight="1">
      <c r="A14" s="1"/>
      <c r="B14" s="327"/>
      <c r="C14" s="251"/>
      <c r="D14" s="252"/>
      <c r="E14" s="253"/>
      <c r="F14" s="254"/>
      <c r="G14" s="1"/>
      <c r="H14" s="1"/>
      <c r="I14" s="243" t="s">
        <v>476</v>
      </c>
      <c r="J14" s="1"/>
      <c r="K14" s="1"/>
      <c r="L14" s="1"/>
      <c r="M14" s="1"/>
      <c r="N14" s="1"/>
      <c r="O14" s="1"/>
      <c r="P14" s="1"/>
    </row>
    <row r="15" spans="1:16" ht="17.25" customHeight="1">
      <c r="A15" s="1"/>
      <c r="B15" s="327"/>
      <c r="C15" s="251"/>
      <c r="D15" s="252"/>
      <c r="E15" s="253"/>
      <c r="F15" s="254"/>
      <c r="G15" s="1"/>
      <c r="H15" s="1"/>
      <c r="I15" s="243" t="s">
        <v>477</v>
      </c>
      <c r="J15" s="1"/>
      <c r="K15" s="1"/>
      <c r="L15" s="1"/>
      <c r="M15" s="1"/>
      <c r="N15" s="1"/>
      <c r="O15" s="1"/>
      <c r="P15" s="1"/>
    </row>
    <row r="16" spans="1:16" ht="17.25" customHeight="1">
      <c r="A16" s="1"/>
      <c r="B16" s="327"/>
      <c r="C16" s="251"/>
      <c r="D16" s="252"/>
      <c r="E16" s="253"/>
      <c r="F16" s="254"/>
      <c r="G16" s="1"/>
      <c r="H16" s="1"/>
      <c r="I16" s="243" t="s">
        <v>478</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4"/>
  <dimension ref="A1:P312"/>
  <sheetViews>
    <sheetView zoomScalePageLayoutView="0" workbookViewId="0" topLeftCell="A1">
      <selection activeCell="B8" sqref="B8"/>
    </sheetView>
  </sheetViews>
  <sheetFormatPr defaultColWidth="9.00390625" defaultRowHeight="14.25"/>
  <cols>
    <col min="1" max="1" width="4.75390625" style="0" bestFit="1" customWidth="1"/>
    <col min="2" max="2" width="18.00390625" style="0" customWidth="1"/>
    <col min="4" max="4" width="15.75390625" style="0" customWidth="1"/>
    <col min="5" max="5" width="19.00390625" style="0" customWidth="1"/>
    <col min="6" max="6" width="18.125" style="0" customWidth="1"/>
    <col min="7" max="7" width="10.375" style="0" customWidth="1"/>
  </cols>
  <sheetData>
    <row r="1" spans="1:16" ht="41.25" customHeight="1">
      <c r="A1" s="12"/>
      <c r="B1" s="12"/>
      <c r="C1" s="12"/>
      <c r="D1" s="12"/>
      <c r="E1" s="12"/>
      <c r="F1" s="12"/>
      <c r="G1" s="12"/>
      <c r="H1" s="12"/>
      <c r="I1" s="12"/>
      <c r="J1" s="12"/>
      <c r="K1" s="12"/>
      <c r="L1" s="12"/>
      <c r="M1" s="12"/>
      <c r="N1" s="12"/>
      <c r="O1" s="12"/>
      <c r="P1" s="12"/>
    </row>
    <row r="2" spans="1:16" ht="30" customHeight="1" thickBot="1">
      <c r="A2" s="11" t="str">
        <f>'封面'!M26&amp;"  通  迅  录"</f>
        <v>2014  通  迅  录</v>
      </c>
      <c r="B2" s="12"/>
      <c r="C2" s="12"/>
      <c r="D2" s="12"/>
      <c r="E2" s="12"/>
      <c r="F2" s="12"/>
      <c r="G2" s="12"/>
      <c r="H2" s="1"/>
      <c r="I2" s="1"/>
      <c r="J2" s="1"/>
      <c r="K2" s="1"/>
      <c r="L2" s="1"/>
      <c r="M2" s="1"/>
      <c r="N2" s="1"/>
      <c r="O2" s="1"/>
      <c r="P2" s="1"/>
    </row>
    <row r="3" spans="1:16" ht="30" customHeight="1" thickBot="1">
      <c r="A3" s="13" t="s">
        <v>3</v>
      </c>
      <c r="B3" s="14" t="s">
        <v>4</v>
      </c>
      <c r="C3" s="14" t="s">
        <v>5</v>
      </c>
      <c r="D3" s="14" t="s">
        <v>6</v>
      </c>
      <c r="E3" s="15" t="s">
        <v>7</v>
      </c>
      <c r="F3" s="14" t="s">
        <v>8</v>
      </c>
      <c r="G3" s="16" t="s">
        <v>9</v>
      </c>
      <c r="H3" s="1"/>
      <c r="I3" s="1"/>
      <c r="J3" s="1"/>
      <c r="K3" s="1"/>
      <c r="L3" s="1"/>
      <c r="M3" s="1"/>
      <c r="N3" s="1"/>
      <c r="O3" s="1"/>
      <c r="P3" s="1"/>
    </row>
    <row r="4" spans="1:16" ht="16.5" customHeight="1">
      <c r="A4" s="17" t="s">
        <v>10</v>
      </c>
      <c r="B4" s="18"/>
      <c r="C4" s="18"/>
      <c r="D4" s="18"/>
      <c r="E4" s="18"/>
      <c r="F4" s="18"/>
      <c r="G4" s="19"/>
      <c r="H4" s="1"/>
      <c r="I4" s="1"/>
      <c r="J4" s="1"/>
      <c r="K4" s="1"/>
      <c r="L4" s="1"/>
      <c r="M4" s="1"/>
      <c r="N4" s="1"/>
      <c r="O4" s="1"/>
      <c r="P4" s="1"/>
    </row>
    <row r="5" spans="1:16" ht="16.5" customHeight="1">
      <c r="A5" s="20" t="s">
        <v>11</v>
      </c>
      <c r="B5" s="21"/>
      <c r="C5" s="21"/>
      <c r="D5" s="21"/>
      <c r="E5" s="21"/>
      <c r="F5" s="21"/>
      <c r="G5" s="22"/>
      <c r="H5" s="1"/>
      <c r="I5" s="1"/>
      <c r="J5" s="1"/>
      <c r="K5" s="1"/>
      <c r="L5" s="1"/>
      <c r="M5" s="1"/>
      <c r="N5" s="1"/>
      <c r="O5" s="1"/>
      <c r="P5" s="1"/>
    </row>
    <row r="6" spans="1:16" ht="16.5" customHeight="1">
      <c r="A6" s="20" t="s">
        <v>12</v>
      </c>
      <c r="B6" s="21"/>
      <c r="C6" s="21"/>
      <c r="D6" s="21"/>
      <c r="E6" s="21"/>
      <c r="F6" s="21"/>
      <c r="G6" s="22"/>
      <c r="H6" s="1"/>
      <c r="I6" s="1"/>
      <c r="J6" s="1"/>
      <c r="K6" s="1"/>
      <c r="L6" s="1"/>
      <c r="M6" s="1"/>
      <c r="N6" s="1"/>
      <c r="O6" s="1"/>
      <c r="P6" s="1"/>
    </row>
    <row r="7" spans="1:16" ht="16.5" customHeight="1">
      <c r="A7" s="20" t="s">
        <v>13</v>
      </c>
      <c r="B7" s="21"/>
      <c r="C7" s="21"/>
      <c r="D7" s="21"/>
      <c r="E7" s="21"/>
      <c r="F7" s="21"/>
      <c r="G7" s="22"/>
      <c r="H7" s="1"/>
      <c r="I7" s="1"/>
      <c r="J7" s="1"/>
      <c r="K7" s="1"/>
      <c r="L7" s="1"/>
      <c r="M7" s="1"/>
      <c r="N7" s="1"/>
      <c r="O7" s="1"/>
      <c r="P7" s="1"/>
    </row>
    <row r="8" spans="1:16" ht="16.5" customHeight="1">
      <c r="A8" s="20" t="s">
        <v>14</v>
      </c>
      <c r="B8" s="21"/>
      <c r="C8" s="21"/>
      <c r="D8" s="21"/>
      <c r="E8" s="21"/>
      <c r="F8" s="21"/>
      <c r="G8" s="22"/>
      <c r="H8" s="1"/>
      <c r="I8" s="1"/>
      <c r="J8" s="1"/>
      <c r="K8" s="1"/>
      <c r="L8" s="1"/>
      <c r="M8" s="1"/>
      <c r="N8" s="1"/>
      <c r="O8" s="1"/>
      <c r="P8" s="1"/>
    </row>
    <row r="9" spans="1:16" ht="16.5" customHeight="1">
      <c r="A9" s="20" t="s">
        <v>15</v>
      </c>
      <c r="B9" s="21"/>
      <c r="C9" s="21"/>
      <c r="D9" s="21"/>
      <c r="E9" s="21"/>
      <c r="F9" s="21"/>
      <c r="G9" s="22"/>
      <c r="H9" s="1"/>
      <c r="I9" s="1"/>
      <c r="J9" s="1"/>
      <c r="K9" s="1"/>
      <c r="L9" s="1"/>
      <c r="M9" s="1"/>
      <c r="N9" s="1"/>
      <c r="O9" s="1"/>
      <c r="P9" s="1"/>
    </row>
    <row r="10" spans="1:16" ht="16.5" customHeight="1">
      <c r="A10" s="20" t="s">
        <v>16</v>
      </c>
      <c r="B10" s="21"/>
      <c r="C10" s="21"/>
      <c r="D10" s="21"/>
      <c r="E10" s="21"/>
      <c r="F10" s="21"/>
      <c r="G10" s="22"/>
      <c r="H10" s="1"/>
      <c r="I10" s="1"/>
      <c r="J10" s="1"/>
      <c r="K10" s="1"/>
      <c r="L10" s="1"/>
      <c r="M10" s="1"/>
      <c r="N10" s="1"/>
      <c r="O10" s="1"/>
      <c r="P10" s="1"/>
    </row>
    <row r="11" spans="1:16" ht="16.5" customHeight="1">
      <c r="A11" s="20" t="s">
        <v>17</v>
      </c>
      <c r="B11" s="21"/>
      <c r="C11" s="21"/>
      <c r="D11" s="21"/>
      <c r="E11" s="21"/>
      <c r="F11" s="21"/>
      <c r="G11" s="22"/>
      <c r="H11" s="1"/>
      <c r="I11" s="1"/>
      <c r="J11" s="1"/>
      <c r="K11" s="1"/>
      <c r="L11" s="1"/>
      <c r="M11" s="1"/>
      <c r="N11" s="1"/>
      <c r="O11" s="1"/>
      <c r="P11" s="1"/>
    </row>
    <row r="12" spans="1:16" ht="16.5" customHeight="1">
      <c r="A12" s="20" t="s">
        <v>18</v>
      </c>
      <c r="B12" s="21"/>
      <c r="C12" s="21"/>
      <c r="D12" s="21"/>
      <c r="E12" s="21"/>
      <c r="F12" s="21"/>
      <c r="G12" s="22"/>
      <c r="H12" s="1"/>
      <c r="I12" s="1"/>
      <c r="J12" s="1"/>
      <c r="K12" s="1"/>
      <c r="L12" s="1"/>
      <c r="M12" s="1"/>
      <c r="N12" s="1"/>
      <c r="O12" s="1"/>
      <c r="P12" s="1"/>
    </row>
    <row r="13" spans="1:16" ht="16.5" customHeight="1">
      <c r="A13" s="20" t="s">
        <v>19</v>
      </c>
      <c r="B13" s="21"/>
      <c r="C13" s="21"/>
      <c r="D13" s="21"/>
      <c r="E13" s="21"/>
      <c r="F13" s="21"/>
      <c r="G13" s="22"/>
      <c r="H13" s="1"/>
      <c r="I13" s="1"/>
      <c r="J13" s="1"/>
      <c r="K13" s="1"/>
      <c r="L13" s="1"/>
      <c r="M13" s="1"/>
      <c r="N13" s="1"/>
      <c r="O13" s="1"/>
      <c r="P13" s="1"/>
    </row>
    <row r="14" spans="1:16" ht="16.5" customHeight="1">
      <c r="A14" s="20" t="s">
        <v>20</v>
      </c>
      <c r="B14" s="21"/>
      <c r="C14" s="21"/>
      <c r="D14" s="21"/>
      <c r="E14" s="21"/>
      <c r="F14" s="21"/>
      <c r="G14" s="22"/>
      <c r="H14" s="1"/>
      <c r="I14" s="1"/>
      <c r="J14" s="1"/>
      <c r="K14" s="1"/>
      <c r="L14" s="1"/>
      <c r="M14" s="1"/>
      <c r="N14" s="1"/>
      <c r="O14" s="1"/>
      <c r="P14" s="1"/>
    </row>
    <row r="15" spans="1:16" ht="16.5" customHeight="1">
      <c r="A15" s="20" t="s">
        <v>21</v>
      </c>
      <c r="B15" s="21"/>
      <c r="C15" s="21"/>
      <c r="D15" s="21"/>
      <c r="E15" s="21"/>
      <c r="F15" s="21"/>
      <c r="G15" s="22"/>
      <c r="H15" s="1"/>
      <c r="I15" s="1"/>
      <c r="J15" s="1"/>
      <c r="K15" s="1"/>
      <c r="L15" s="1"/>
      <c r="M15" s="1"/>
      <c r="N15" s="1"/>
      <c r="O15" s="1"/>
      <c r="P15" s="1"/>
    </row>
    <row r="16" spans="1:16" ht="16.5" customHeight="1">
      <c r="A16" s="20" t="s">
        <v>22</v>
      </c>
      <c r="B16" s="21"/>
      <c r="C16" s="21"/>
      <c r="D16" s="21"/>
      <c r="E16" s="21"/>
      <c r="F16" s="21"/>
      <c r="G16" s="22"/>
      <c r="H16" s="1"/>
      <c r="I16" s="1"/>
      <c r="J16" s="1"/>
      <c r="K16" s="1"/>
      <c r="L16" s="1"/>
      <c r="M16" s="1"/>
      <c r="N16" s="1"/>
      <c r="O16" s="1"/>
      <c r="P16" s="1"/>
    </row>
    <row r="17" spans="1:16" ht="16.5" customHeight="1">
      <c r="A17" s="20" t="s">
        <v>23</v>
      </c>
      <c r="B17" s="21"/>
      <c r="C17" s="21"/>
      <c r="D17" s="21"/>
      <c r="E17" s="21"/>
      <c r="F17" s="21"/>
      <c r="G17" s="22"/>
      <c r="H17" s="1"/>
      <c r="I17" s="1"/>
      <c r="J17" s="1"/>
      <c r="K17" s="1"/>
      <c r="L17" s="1"/>
      <c r="M17" s="1"/>
      <c r="N17" s="1"/>
      <c r="O17" s="1"/>
      <c r="P17" s="1"/>
    </row>
    <row r="18" spans="1:16" ht="16.5" customHeight="1">
      <c r="A18" s="20" t="s">
        <v>24</v>
      </c>
      <c r="B18" s="21"/>
      <c r="C18" s="21"/>
      <c r="D18" s="21"/>
      <c r="E18" s="21"/>
      <c r="F18" s="21"/>
      <c r="G18" s="22"/>
      <c r="H18" s="1"/>
      <c r="I18" s="1"/>
      <c r="J18" s="1"/>
      <c r="K18" s="1"/>
      <c r="L18" s="1"/>
      <c r="M18" s="1"/>
      <c r="N18" s="1"/>
      <c r="O18" s="1"/>
      <c r="P18" s="1"/>
    </row>
    <row r="19" spans="1:16" ht="16.5" customHeight="1">
      <c r="A19" s="20" t="s">
        <v>25</v>
      </c>
      <c r="B19" s="21"/>
      <c r="C19" s="21"/>
      <c r="D19" s="21"/>
      <c r="E19" s="21"/>
      <c r="F19" s="21"/>
      <c r="G19" s="22"/>
      <c r="H19" s="1"/>
      <c r="I19" s="1"/>
      <c r="J19" s="1"/>
      <c r="K19" s="1"/>
      <c r="L19" s="1"/>
      <c r="M19" s="1"/>
      <c r="N19" s="1"/>
      <c r="O19" s="1"/>
      <c r="P19" s="1"/>
    </row>
    <row r="20" spans="1:16" ht="16.5" customHeight="1">
      <c r="A20" s="20" t="s">
        <v>26</v>
      </c>
      <c r="B20" s="21"/>
      <c r="C20" s="21"/>
      <c r="D20" s="21"/>
      <c r="E20" s="21"/>
      <c r="F20" s="21"/>
      <c r="G20" s="22"/>
      <c r="H20" s="1"/>
      <c r="I20" s="1"/>
      <c r="J20" s="1"/>
      <c r="K20" s="1"/>
      <c r="L20" s="1"/>
      <c r="M20" s="1"/>
      <c r="N20" s="1"/>
      <c r="O20" s="1"/>
      <c r="P20" s="1"/>
    </row>
    <row r="21" spans="1:16" ht="16.5" customHeight="1">
      <c r="A21" s="20" t="s">
        <v>27</v>
      </c>
      <c r="B21" s="21"/>
      <c r="C21" s="21"/>
      <c r="D21" s="21"/>
      <c r="E21" s="21"/>
      <c r="F21" s="21"/>
      <c r="G21" s="22"/>
      <c r="H21" s="1"/>
      <c r="I21" s="1"/>
      <c r="J21" s="1"/>
      <c r="K21" s="1"/>
      <c r="L21" s="1"/>
      <c r="M21" s="1"/>
      <c r="N21" s="1"/>
      <c r="O21" s="1"/>
      <c r="P21" s="1"/>
    </row>
    <row r="22" spans="1:16" ht="16.5" customHeight="1">
      <c r="A22" s="20" t="s">
        <v>28</v>
      </c>
      <c r="B22" s="21"/>
      <c r="C22" s="21"/>
      <c r="D22" s="21"/>
      <c r="E22" s="21"/>
      <c r="F22" s="21"/>
      <c r="G22" s="22"/>
      <c r="H22" s="1"/>
      <c r="I22" s="1"/>
      <c r="J22" s="1"/>
      <c r="K22" s="1"/>
      <c r="L22" s="1"/>
      <c r="M22" s="1"/>
      <c r="N22" s="1"/>
      <c r="O22" s="1"/>
      <c r="P22" s="1"/>
    </row>
    <row r="23" spans="1:16" ht="16.5" customHeight="1">
      <c r="A23" s="20" t="s">
        <v>29</v>
      </c>
      <c r="B23" s="21"/>
      <c r="C23" s="21"/>
      <c r="D23" s="21"/>
      <c r="E23" s="21"/>
      <c r="F23" s="21"/>
      <c r="G23" s="22"/>
      <c r="H23" s="1"/>
      <c r="I23" s="1"/>
      <c r="J23" s="1"/>
      <c r="K23" s="1"/>
      <c r="L23" s="1"/>
      <c r="M23" s="1"/>
      <c r="N23" s="1"/>
      <c r="O23" s="1"/>
      <c r="P23" s="1"/>
    </row>
    <row r="24" spans="1:16" ht="16.5" customHeight="1">
      <c r="A24" s="20" t="s">
        <v>30</v>
      </c>
      <c r="B24" s="21"/>
      <c r="C24" s="21"/>
      <c r="D24" s="21"/>
      <c r="E24" s="21"/>
      <c r="F24" s="21"/>
      <c r="G24" s="22"/>
      <c r="H24" s="1"/>
      <c r="I24" s="1"/>
      <c r="J24" s="1"/>
      <c r="K24" s="1"/>
      <c r="L24" s="1"/>
      <c r="M24" s="1"/>
      <c r="N24" s="1"/>
      <c r="O24" s="1"/>
      <c r="P24" s="1"/>
    </row>
    <row r="25" spans="1:16" ht="16.5" customHeight="1">
      <c r="A25" s="20" t="s">
        <v>31</v>
      </c>
      <c r="B25" s="21"/>
      <c r="C25" s="21"/>
      <c r="D25" s="21"/>
      <c r="E25" s="21"/>
      <c r="F25" s="21"/>
      <c r="G25" s="22"/>
      <c r="H25" s="1"/>
      <c r="I25" s="1"/>
      <c r="J25" s="1"/>
      <c r="K25" s="1"/>
      <c r="L25" s="1"/>
      <c r="M25" s="1"/>
      <c r="N25" s="1"/>
      <c r="O25" s="1"/>
      <c r="P25" s="1"/>
    </row>
    <row r="26" spans="1:16" ht="16.5" customHeight="1">
      <c r="A26" s="20" t="s">
        <v>32</v>
      </c>
      <c r="B26" s="21"/>
      <c r="C26" s="21"/>
      <c r="D26" s="21"/>
      <c r="E26" s="21"/>
      <c r="F26" s="21"/>
      <c r="G26" s="22"/>
      <c r="H26" s="1"/>
      <c r="I26" s="1"/>
      <c r="J26" s="1"/>
      <c r="K26" s="1"/>
      <c r="L26" s="1"/>
      <c r="M26" s="1"/>
      <c r="N26" s="1"/>
      <c r="O26" s="1"/>
      <c r="P26" s="1"/>
    </row>
    <row r="27" spans="1:16" ht="16.5" customHeight="1">
      <c r="A27" s="20" t="s">
        <v>33</v>
      </c>
      <c r="B27" s="21"/>
      <c r="C27" s="21"/>
      <c r="D27" s="21"/>
      <c r="E27" s="21"/>
      <c r="F27" s="21"/>
      <c r="G27" s="22"/>
      <c r="H27" s="1"/>
      <c r="I27" s="1"/>
      <c r="J27" s="1"/>
      <c r="K27" s="1"/>
      <c r="L27" s="1"/>
      <c r="M27" s="1"/>
      <c r="N27" s="1"/>
      <c r="O27" s="1"/>
      <c r="P27" s="1"/>
    </row>
    <row r="28" spans="1:16" ht="16.5" customHeight="1">
      <c r="A28" s="20" t="s">
        <v>34</v>
      </c>
      <c r="B28" s="21"/>
      <c r="C28" s="21"/>
      <c r="D28" s="21"/>
      <c r="E28" s="21"/>
      <c r="F28" s="21"/>
      <c r="G28" s="22"/>
      <c r="H28" s="1"/>
      <c r="I28" s="1"/>
      <c r="J28" s="1"/>
      <c r="K28" s="1"/>
      <c r="L28" s="1"/>
      <c r="M28" s="1"/>
      <c r="N28" s="1"/>
      <c r="O28" s="1"/>
      <c r="P28" s="1"/>
    </row>
    <row r="29" spans="1:16" ht="16.5" customHeight="1">
      <c r="A29" s="20" t="s">
        <v>35</v>
      </c>
      <c r="B29" s="21"/>
      <c r="C29" s="21"/>
      <c r="D29" s="21"/>
      <c r="E29" s="21"/>
      <c r="F29" s="21"/>
      <c r="G29" s="22"/>
      <c r="H29" s="1"/>
      <c r="I29" s="1"/>
      <c r="J29" s="1"/>
      <c r="K29" s="1"/>
      <c r="L29" s="1"/>
      <c r="M29" s="1"/>
      <c r="N29" s="1"/>
      <c r="O29" s="1"/>
      <c r="P29" s="1"/>
    </row>
    <row r="30" spans="1:16" ht="16.5" customHeight="1">
      <c r="A30" s="20" t="s">
        <v>36</v>
      </c>
      <c r="B30" s="21"/>
      <c r="C30" s="21"/>
      <c r="D30" s="21"/>
      <c r="E30" s="21"/>
      <c r="F30" s="21"/>
      <c r="G30" s="22"/>
      <c r="H30" s="1"/>
      <c r="I30" s="1"/>
      <c r="J30" s="1"/>
      <c r="K30" s="1"/>
      <c r="L30" s="1"/>
      <c r="M30" s="1"/>
      <c r="N30" s="1"/>
      <c r="O30" s="1"/>
      <c r="P30" s="1"/>
    </row>
    <row r="31" spans="1:16" ht="16.5" customHeight="1">
      <c r="A31" s="20" t="s">
        <v>37</v>
      </c>
      <c r="B31" s="21"/>
      <c r="C31" s="21"/>
      <c r="D31" s="21"/>
      <c r="E31" s="21"/>
      <c r="F31" s="21"/>
      <c r="G31" s="22"/>
      <c r="H31" s="1"/>
      <c r="I31" s="1"/>
      <c r="J31" s="1"/>
      <c r="K31" s="1"/>
      <c r="L31" s="1"/>
      <c r="M31" s="1"/>
      <c r="N31" s="1"/>
      <c r="O31" s="1"/>
      <c r="P31" s="1"/>
    </row>
    <row r="32" spans="1:16" ht="16.5" customHeight="1">
      <c r="A32" s="20" t="s">
        <v>38</v>
      </c>
      <c r="B32" s="21"/>
      <c r="C32" s="21"/>
      <c r="D32" s="21"/>
      <c r="E32" s="21"/>
      <c r="F32" s="21"/>
      <c r="G32" s="22"/>
      <c r="H32" s="1"/>
      <c r="I32" s="1"/>
      <c r="J32" s="1"/>
      <c r="K32" s="1"/>
      <c r="L32" s="1"/>
      <c r="M32" s="1"/>
      <c r="N32" s="1"/>
      <c r="O32" s="1"/>
      <c r="P32" s="1"/>
    </row>
    <row r="33" spans="1:16" ht="16.5" customHeight="1">
      <c r="A33" s="20" t="s">
        <v>39</v>
      </c>
      <c r="B33" s="21"/>
      <c r="C33" s="21"/>
      <c r="D33" s="21"/>
      <c r="E33" s="21"/>
      <c r="F33" s="21"/>
      <c r="G33" s="22"/>
      <c r="H33" s="1"/>
      <c r="I33" s="1"/>
      <c r="J33" s="1"/>
      <c r="K33" s="1"/>
      <c r="L33" s="1"/>
      <c r="M33" s="1"/>
      <c r="N33" s="1"/>
      <c r="O33" s="1"/>
      <c r="P33" s="1"/>
    </row>
    <row r="34" spans="1:16" ht="16.5" customHeight="1">
      <c r="A34" s="20" t="s">
        <v>40</v>
      </c>
      <c r="B34" s="21"/>
      <c r="C34" s="21"/>
      <c r="D34" s="21"/>
      <c r="E34" s="21"/>
      <c r="F34" s="21"/>
      <c r="G34" s="22"/>
      <c r="H34" s="1"/>
      <c r="I34" s="1"/>
      <c r="J34" s="1"/>
      <c r="K34" s="1"/>
      <c r="L34" s="1"/>
      <c r="M34" s="1"/>
      <c r="N34" s="1"/>
      <c r="O34" s="1"/>
      <c r="P34" s="1"/>
    </row>
    <row r="35" spans="1:16" ht="16.5" customHeight="1">
      <c r="A35" s="20" t="s">
        <v>41</v>
      </c>
      <c r="B35" s="21"/>
      <c r="C35" s="21"/>
      <c r="D35" s="21"/>
      <c r="E35" s="21"/>
      <c r="F35" s="21"/>
      <c r="G35" s="22"/>
      <c r="H35" s="1"/>
      <c r="I35" s="1"/>
      <c r="J35" s="1"/>
      <c r="K35" s="1"/>
      <c r="L35" s="1"/>
      <c r="M35" s="1"/>
      <c r="N35" s="1"/>
      <c r="O35" s="1"/>
      <c r="P35" s="1"/>
    </row>
    <row r="36" spans="1:16" ht="16.5" customHeight="1">
      <c r="A36" s="20" t="s">
        <v>42</v>
      </c>
      <c r="B36" s="21"/>
      <c r="C36" s="21"/>
      <c r="D36" s="21"/>
      <c r="E36" s="21"/>
      <c r="F36" s="21"/>
      <c r="G36" s="22"/>
      <c r="H36" s="1"/>
      <c r="I36" s="1"/>
      <c r="J36" s="1"/>
      <c r="K36" s="1"/>
      <c r="L36" s="1"/>
      <c r="M36" s="1"/>
      <c r="N36" s="1"/>
      <c r="O36" s="1"/>
      <c r="P36" s="1"/>
    </row>
    <row r="37" spans="1:16" ht="16.5" customHeight="1">
      <c r="A37" s="20" t="s">
        <v>43</v>
      </c>
      <c r="B37" s="21"/>
      <c r="C37" s="21"/>
      <c r="D37" s="21"/>
      <c r="E37" s="21"/>
      <c r="F37" s="21"/>
      <c r="G37" s="22"/>
      <c r="H37" s="1"/>
      <c r="I37" s="1"/>
      <c r="J37" s="1"/>
      <c r="K37" s="1"/>
      <c r="L37" s="1"/>
      <c r="M37" s="1"/>
      <c r="N37" s="1"/>
      <c r="O37" s="1"/>
      <c r="P37" s="1"/>
    </row>
    <row r="38" spans="1:16" ht="16.5" customHeight="1">
      <c r="A38" s="20" t="s">
        <v>44</v>
      </c>
      <c r="B38" s="21"/>
      <c r="C38" s="21"/>
      <c r="D38" s="21"/>
      <c r="E38" s="21"/>
      <c r="F38" s="21"/>
      <c r="G38" s="22"/>
      <c r="H38" s="1"/>
      <c r="I38" s="1"/>
      <c r="J38" s="1"/>
      <c r="K38" s="1"/>
      <c r="L38" s="1"/>
      <c r="M38" s="1"/>
      <c r="N38" s="1"/>
      <c r="O38" s="1"/>
      <c r="P38" s="1"/>
    </row>
    <row r="39" spans="1:16" ht="16.5" customHeight="1">
      <c r="A39" s="20" t="s">
        <v>45</v>
      </c>
      <c r="B39" s="21"/>
      <c r="C39" s="21"/>
      <c r="D39" s="21"/>
      <c r="E39" s="21"/>
      <c r="F39" s="21"/>
      <c r="G39" s="22"/>
      <c r="H39" s="1"/>
      <c r="I39" s="1"/>
      <c r="J39" s="1"/>
      <c r="K39" s="1"/>
      <c r="L39" s="1"/>
      <c r="M39" s="1"/>
      <c r="N39" s="1"/>
      <c r="O39" s="1"/>
      <c r="P39" s="1"/>
    </row>
    <row r="40" spans="1:16" ht="16.5" customHeight="1">
      <c r="A40" s="20" t="s">
        <v>46</v>
      </c>
      <c r="B40" s="21"/>
      <c r="C40" s="21"/>
      <c r="D40" s="21"/>
      <c r="E40" s="21"/>
      <c r="F40" s="21"/>
      <c r="G40" s="22"/>
      <c r="H40" s="1"/>
      <c r="I40" s="1"/>
      <c r="J40" s="1"/>
      <c r="K40" s="1"/>
      <c r="L40" s="1"/>
      <c r="M40" s="1"/>
      <c r="N40" s="1"/>
      <c r="O40" s="1"/>
      <c r="P40" s="1"/>
    </row>
    <row r="41" spans="1:16" ht="16.5" customHeight="1">
      <c r="A41" s="20" t="s">
        <v>47</v>
      </c>
      <c r="B41" s="21"/>
      <c r="C41" s="21"/>
      <c r="D41" s="21"/>
      <c r="E41" s="21"/>
      <c r="F41" s="21"/>
      <c r="G41" s="22"/>
      <c r="H41" s="1"/>
      <c r="I41" s="1"/>
      <c r="J41" s="1"/>
      <c r="K41" s="1"/>
      <c r="L41" s="1"/>
      <c r="M41" s="1"/>
      <c r="N41" s="1"/>
      <c r="O41" s="1"/>
      <c r="P41" s="1"/>
    </row>
    <row r="42" spans="1:16" ht="16.5" customHeight="1">
      <c r="A42" s="20" t="s">
        <v>48</v>
      </c>
      <c r="B42" s="21"/>
      <c r="C42" s="21"/>
      <c r="D42" s="21"/>
      <c r="E42" s="21"/>
      <c r="F42" s="21"/>
      <c r="G42" s="22"/>
      <c r="H42" s="1"/>
      <c r="I42" s="1"/>
      <c r="J42" s="1"/>
      <c r="K42" s="1"/>
      <c r="L42" s="1"/>
      <c r="M42" s="1"/>
      <c r="N42" s="1"/>
      <c r="O42" s="1"/>
      <c r="P42" s="1"/>
    </row>
    <row r="43" spans="1:16" ht="16.5" customHeight="1">
      <c r="A43" s="20" t="s">
        <v>49</v>
      </c>
      <c r="B43" s="21"/>
      <c r="C43" s="21"/>
      <c r="D43" s="21"/>
      <c r="E43" s="21"/>
      <c r="F43" s="21"/>
      <c r="G43" s="22"/>
      <c r="H43" s="1"/>
      <c r="I43" s="1"/>
      <c r="J43" s="1"/>
      <c r="K43" s="1"/>
      <c r="L43" s="1"/>
      <c r="M43" s="1"/>
      <c r="N43" s="1"/>
      <c r="O43" s="1"/>
      <c r="P43" s="1"/>
    </row>
    <row r="44" spans="1:16" ht="16.5" customHeight="1">
      <c r="A44" s="20" t="s">
        <v>50</v>
      </c>
      <c r="B44" s="21"/>
      <c r="C44" s="21"/>
      <c r="D44" s="21"/>
      <c r="E44" s="21"/>
      <c r="F44" s="21"/>
      <c r="G44" s="22"/>
      <c r="H44" s="1"/>
      <c r="I44" s="1"/>
      <c r="J44" s="1"/>
      <c r="K44" s="1"/>
      <c r="L44" s="1"/>
      <c r="M44" s="1"/>
      <c r="N44" s="1"/>
      <c r="O44" s="1"/>
      <c r="P44" s="1"/>
    </row>
    <row r="45" spans="1:16" ht="16.5" customHeight="1">
      <c r="A45" s="20" t="s">
        <v>51</v>
      </c>
      <c r="B45" s="21"/>
      <c r="C45" s="21"/>
      <c r="D45" s="21"/>
      <c r="E45" s="21"/>
      <c r="F45" s="21"/>
      <c r="G45" s="22"/>
      <c r="H45" s="1"/>
      <c r="I45" s="1"/>
      <c r="J45" s="1"/>
      <c r="K45" s="1"/>
      <c r="L45" s="1"/>
      <c r="M45" s="1"/>
      <c r="N45" s="1"/>
      <c r="O45" s="1"/>
      <c r="P45" s="1"/>
    </row>
    <row r="46" spans="1:16" ht="16.5" customHeight="1">
      <c r="A46" s="20" t="s">
        <v>52</v>
      </c>
      <c r="B46" s="21"/>
      <c r="C46" s="21"/>
      <c r="D46" s="21"/>
      <c r="E46" s="21"/>
      <c r="F46" s="21"/>
      <c r="G46" s="22"/>
      <c r="H46" s="1"/>
      <c r="I46" s="1"/>
      <c r="J46" s="1"/>
      <c r="K46" s="1"/>
      <c r="L46" s="1"/>
      <c r="M46" s="1"/>
      <c r="N46" s="1"/>
      <c r="O46" s="1"/>
      <c r="P46" s="1"/>
    </row>
    <row r="47" spans="1:16" ht="16.5" customHeight="1">
      <c r="A47" s="20" t="s">
        <v>53</v>
      </c>
      <c r="B47" s="21"/>
      <c r="C47" s="21"/>
      <c r="D47" s="21"/>
      <c r="E47" s="21"/>
      <c r="F47" s="21"/>
      <c r="G47" s="22"/>
      <c r="H47" s="1"/>
      <c r="I47" s="1"/>
      <c r="J47" s="1"/>
      <c r="K47" s="1"/>
      <c r="L47" s="1"/>
      <c r="M47" s="1"/>
      <c r="N47" s="1"/>
      <c r="O47" s="1"/>
      <c r="P47" s="1"/>
    </row>
    <row r="48" spans="1:16" ht="16.5" customHeight="1">
      <c r="A48" s="20" t="s">
        <v>54</v>
      </c>
      <c r="B48" s="21"/>
      <c r="C48" s="21"/>
      <c r="D48" s="21"/>
      <c r="E48" s="21"/>
      <c r="F48" s="21"/>
      <c r="G48" s="22"/>
      <c r="H48" s="1"/>
      <c r="I48" s="1"/>
      <c r="J48" s="1"/>
      <c r="K48" s="1"/>
      <c r="L48" s="1"/>
      <c r="M48" s="1"/>
      <c r="N48" s="1"/>
      <c r="O48" s="1"/>
      <c r="P48" s="1"/>
    </row>
    <row r="49" spans="1:16" ht="16.5" customHeight="1">
      <c r="A49" s="20" t="s">
        <v>55</v>
      </c>
      <c r="B49" s="21"/>
      <c r="C49" s="21"/>
      <c r="D49" s="21"/>
      <c r="E49" s="21"/>
      <c r="F49" s="21"/>
      <c r="G49" s="22"/>
      <c r="H49" s="1"/>
      <c r="I49" s="1"/>
      <c r="J49" s="1"/>
      <c r="K49" s="1"/>
      <c r="L49" s="1"/>
      <c r="M49" s="1"/>
      <c r="N49" s="1"/>
      <c r="O49" s="1"/>
      <c r="P49" s="1"/>
    </row>
    <row r="50" spans="1:16" ht="16.5" customHeight="1">
      <c r="A50" s="20" t="s">
        <v>56</v>
      </c>
      <c r="B50" s="21"/>
      <c r="C50" s="21"/>
      <c r="D50" s="21"/>
      <c r="E50" s="21"/>
      <c r="F50" s="21"/>
      <c r="G50" s="22"/>
      <c r="H50" s="1"/>
      <c r="I50" s="1"/>
      <c r="J50" s="1"/>
      <c r="K50" s="1"/>
      <c r="L50" s="1"/>
      <c r="M50" s="1"/>
      <c r="N50" s="1"/>
      <c r="O50" s="1"/>
      <c r="P50" s="1"/>
    </row>
    <row r="51" spans="1:16" ht="16.5" customHeight="1">
      <c r="A51" s="20" t="s">
        <v>57</v>
      </c>
      <c r="B51" s="21"/>
      <c r="C51" s="21"/>
      <c r="D51" s="21"/>
      <c r="E51" s="21"/>
      <c r="F51" s="21"/>
      <c r="G51" s="22"/>
      <c r="H51" s="1"/>
      <c r="I51" s="1"/>
      <c r="J51" s="1"/>
      <c r="K51" s="1"/>
      <c r="L51" s="1"/>
      <c r="M51" s="1"/>
      <c r="N51" s="1"/>
      <c r="O51" s="1"/>
      <c r="P51" s="1"/>
    </row>
    <row r="52" spans="1:16" ht="16.5" customHeight="1">
      <c r="A52" s="20" t="s">
        <v>58</v>
      </c>
      <c r="B52" s="21"/>
      <c r="C52" s="21"/>
      <c r="D52" s="21"/>
      <c r="E52" s="21"/>
      <c r="F52" s="21"/>
      <c r="G52" s="22"/>
      <c r="H52" s="1"/>
      <c r="I52" s="1"/>
      <c r="J52" s="1"/>
      <c r="K52" s="1"/>
      <c r="L52" s="1"/>
      <c r="M52" s="1"/>
      <c r="N52" s="1"/>
      <c r="O52" s="1"/>
      <c r="P52" s="1"/>
    </row>
    <row r="53" spans="1:16" ht="16.5" customHeight="1">
      <c r="A53" s="20" t="s">
        <v>59</v>
      </c>
      <c r="B53" s="21"/>
      <c r="C53" s="21"/>
      <c r="D53" s="21"/>
      <c r="E53" s="21"/>
      <c r="F53" s="21"/>
      <c r="G53" s="22"/>
      <c r="H53" s="1"/>
      <c r="I53" s="1"/>
      <c r="J53" s="1"/>
      <c r="K53" s="1"/>
      <c r="L53" s="1"/>
      <c r="M53" s="1"/>
      <c r="N53" s="1"/>
      <c r="O53" s="1"/>
      <c r="P53" s="1"/>
    </row>
    <row r="54" spans="1:16" ht="16.5" customHeight="1">
      <c r="A54" s="20" t="s">
        <v>60</v>
      </c>
      <c r="B54" s="21"/>
      <c r="C54" s="21"/>
      <c r="D54" s="21"/>
      <c r="E54" s="21"/>
      <c r="F54" s="21"/>
      <c r="G54" s="22"/>
      <c r="H54" s="1"/>
      <c r="I54" s="1"/>
      <c r="J54" s="1"/>
      <c r="K54" s="1"/>
      <c r="L54" s="1"/>
      <c r="M54" s="1"/>
      <c r="N54" s="1"/>
      <c r="O54" s="1"/>
      <c r="P54" s="1"/>
    </row>
    <row r="55" spans="1:16" ht="16.5" customHeight="1">
      <c r="A55" s="20" t="s">
        <v>61</v>
      </c>
      <c r="B55" s="21"/>
      <c r="C55" s="21"/>
      <c r="D55" s="21"/>
      <c r="E55" s="21"/>
      <c r="F55" s="21"/>
      <c r="G55" s="22"/>
      <c r="H55" s="1"/>
      <c r="I55" s="1"/>
      <c r="J55" s="1"/>
      <c r="K55" s="1"/>
      <c r="L55" s="1"/>
      <c r="M55" s="1"/>
      <c r="N55" s="1"/>
      <c r="O55" s="1"/>
      <c r="P55" s="1"/>
    </row>
    <row r="56" spans="1:16" ht="16.5" customHeight="1">
      <c r="A56" s="20" t="s">
        <v>62</v>
      </c>
      <c r="B56" s="21"/>
      <c r="C56" s="21"/>
      <c r="D56" s="21"/>
      <c r="E56" s="21"/>
      <c r="F56" s="21"/>
      <c r="G56" s="22"/>
      <c r="H56" s="1"/>
      <c r="I56" s="1"/>
      <c r="J56" s="1"/>
      <c r="K56" s="1"/>
      <c r="L56" s="1"/>
      <c r="M56" s="1"/>
      <c r="N56" s="1"/>
      <c r="O56" s="1"/>
      <c r="P56" s="1"/>
    </row>
    <row r="57" spans="1:16" ht="16.5" customHeight="1">
      <c r="A57" s="20" t="s">
        <v>63</v>
      </c>
      <c r="B57" s="21"/>
      <c r="C57" s="21"/>
      <c r="D57" s="21"/>
      <c r="E57" s="21"/>
      <c r="F57" s="21"/>
      <c r="G57" s="22"/>
      <c r="H57" s="1"/>
      <c r="I57" s="1"/>
      <c r="J57" s="1"/>
      <c r="K57" s="1"/>
      <c r="L57" s="1"/>
      <c r="M57" s="1"/>
      <c r="N57" s="1"/>
      <c r="O57" s="1"/>
      <c r="P57" s="1"/>
    </row>
    <row r="58" spans="1:16" ht="16.5" customHeight="1">
      <c r="A58" s="20" t="s">
        <v>64</v>
      </c>
      <c r="B58" s="21"/>
      <c r="C58" s="21"/>
      <c r="D58" s="21"/>
      <c r="E58" s="21"/>
      <c r="F58" s="21"/>
      <c r="G58" s="22"/>
      <c r="H58" s="1"/>
      <c r="I58" s="1"/>
      <c r="J58" s="1"/>
      <c r="K58" s="1"/>
      <c r="L58" s="1"/>
      <c r="M58" s="1"/>
      <c r="N58" s="1"/>
      <c r="O58" s="1"/>
      <c r="P58" s="1"/>
    </row>
    <row r="59" spans="1:16" ht="16.5" customHeight="1">
      <c r="A59" s="20" t="s">
        <v>65</v>
      </c>
      <c r="B59" s="21"/>
      <c r="C59" s="21"/>
      <c r="D59" s="21"/>
      <c r="E59" s="21"/>
      <c r="F59" s="21"/>
      <c r="G59" s="22"/>
      <c r="H59" s="1"/>
      <c r="I59" s="1"/>
      <c r="J59" s="1"/>
      <c r="K59" s="1"/>
      <c r="L59" s="1"/>
      <c r="M59" s="1"/>
      <c r="N59" s="1"/>
      <c r="O59" s="1"/>
      <c r="P59" s="1"/>
    </row>
    <row r="60" spans="1:16" ht="16.5" customHeight="1">
      <c r="A60" s="20" t="s">
        <v>66</v>
      </c>
      <c r="B60" s="21"/>
      <c r="C60" s="21"/>
      <c r="D60" s="21"/>
      <c r="E60" s="21"/>
      <c r="F60" s="21"/>
      <c r="G60" s="22"/>
      <c r="H60" s="1"/>
      <c r="I60" s="1"/>
      <c r="J60" s="1"/>
      <c r="K60" s="1"/>
      <c r="L60" s="1"/>
      <c r="M60" s="1"/>
      <c r="N60" s="1"/>
      <c r="O60" s="1"/>
      <c r="P60" s="1"/>
    </row>
    <row r="61" spans="1:16" ht="16.5" customHeight="1">
      <c r="A61" s="20" t="s">
        <v>67</v>
      </c>
      <c r="B61" s="21"/>
      <c r="C61" s="21"/>
      <c r="D61" s="21"/>
      <c r="E61" s="21"/>
      <c r="F61" s="21"/>
      <c r="G61" s="22"/>
      <c r="H61" s="1"/>
      <c r="I61" s="1"/>
      <c r="J61" s="1"/>
      <c r="K61" s="1"/>
      <c r="L61" s="1"/>
      <c r="M61" s="1"/>
      <c r="N61" s="1"/>
      <c r="O61" s="1"/>
      <c r="P61" s="1"/>
    </row>
    <row r="62" spans="1:16" ht="16.5" customHeight="1">
      <c r="A62" s="20" t="s">
        <v>68</v>
      </c>
      <c r="B62" s="21"/>
      <c r="C62" s="21"/>
      <c r="D62" s="21"/>
      <c r="E62" s="21"/>
      <c r="F62" s="21"/>
      <c r="G62" s="22"/>
      <c r="H62" s="1"/>
      <c r="I62" s="1"/>
      <c r="J62" s="1"/>
      <c r="K62" s="1"/>
      <c r="L62" s="1"/>
      <c r="M62" s="1"/>
      <c r="N62" s="1"/>
      <c r="O62" s="1"/>
      <c r="P62" s="1"/>
    </row>
    <row r="63" spans="1:16" ht="16.5" customHeight="1">
      <c r="A63" s="20" t="s">
        <v>69</v>
      </c>
      <c r="B63" s="21"/>
      <c r="C63" s="21"/>
      <c r="D63" s="21"/>
      <c r="E63" s="21"/>
      <c r="F63" s="21"/>
      <c r="G63" s="22"/>
      <c r="H63" s="1"/>
      <c r="I63" s="1"/>
      <c r="J63" s="1"/>
      <c r="K63" s="1"/>
      <c r="L63" s="1"/>
      <c r="M63" s="1"/>
      <c r="N63" s="1"/>
      <c r="O63" s="1"/>
      <c r="P63" s="1"/>
    </row>
    <row r="64" spans="1:16" ht="16.5" customHeight="1">
      <c r="A64" s="20" t="s">
        <v>70</v>
      </c>
      <c r="B64" s="21"/>
      <c r="C64" s="21"/>
      <c r="D64" s="21"/>
      <c r="E64" s="21"/>
      <c r="F64" s="21"/>
      <c r="G64" s="22"/>
      <c r="H64" s="1"/>
      <c r="I64" s="1"/>
      <c r="J64" s="1"/>
      <c r="K64" s="1"/>
      <c r="L64" s="1"/>
      <c r="M64" s="1"/>
      <c r="N64" s="1"/>
      <c r="O64" s="1"/>
      <c r="P64" s="1"/>
    </row>
    <row r="65" spans="1:16" ht="16.5" customHeight="1">
      <c r="A65" s="20" t="s">
        <v>71</v>
      </c>
      <c r="B65" s="21"/>
      <c r="C65" s="21"/>
      <c r="D65" s="21"/>
      <c r="E65" s="21"/>
      <c r="F65" s="21"/>
      <c r="G65" s="22"/>
      <c r="H65" s="1"/>
      <c r="I65" s="1"/>
      <c r="J65" s="1"/>
      <c r="K65" s="1"/>
      <c r="L65" s="1"/>
      <c r="M65" s="1"/>
      <c r="N65" s="1"/>
      <c r="O65" s="1"/>
      <c r="P65" s="1"/>
    </row>
    <row r="66" spans="1:16" ht="16.5" customHeight="1">
      <c r="A66" s="20" t="s">
        <v>72</v>
      </c>
      <c r="B66" s="21"/>
      <c r="C66" s="21"/>
      <c r="D66" s="21"/>
      <c r="E66" s="21"/>
      <c r="F66" s="21"/>
      <c r="G66" s="22"/>
      <c r="H66" s="1"/>
      <c r="I66" s="1"/>
      <c r="J66" s="1"/>
      <c r="K66" s="1"/>
      <c r="L66" s="1"/>
      <c r="M66" s="1"/>
      <c r="N66" s="1"/>
      <c r="O66" s="1"/>
      <c r="P66" s="1"/>
    </row>
    <row r="67" spans="1:16" ht="16.5" customHeight="1">
      <c r="A67" s="20" t="s">
        <v>73</v>
      </c>
      <c r="B67" s="21"/>
      <c r="C67" s="21"/>
      <c r="D67" s="21"/>
      <c r="E67" s="21"/>
      <c r="F67" s="21"/>
      <c r="G67" s="22"/>
      <c r="H67" s="1"/>
      <c r="I67" s="1"/>
      <c r="J67" s="1"/>
      <c r="K67" s="1"/>
      <c r="L67" s="1"/>
      <c r="M67" s="1"/>
      <c r="N67" s="1"/>
      <c r="O67" s="1"/>
      <c r="P67" s="1"/>
    </row>
    <row r="68" spans="1:16" ht="16.5" customHeight="1">
      <c r="A68" s="20" t="s">
        <v>74</v>
      </c>
      <c r="B68" s="21"/>
      <c r="C68" s="21"/>
      <c r="D68" s="21"/>
      <c r="E68" s="21"/>
      <c r="F68" s="21"/>
      <c r="G68" s="22"/>
      <c r="H68" s="1"/>
      <c r="I68" s="1"/>
      <c r="J68" s="1"/>
      <c r="K68" s="1"/>
      <c r="L68" s="1"/>
      <c r="M68" s="1"/>
      <c r="N68" s="1"/>
      <c r="O68" s="1"/>
      <c r="P68" s="1"/>
    </row>
    <row r="69" spans="1:16" ht="16.5" customHeight="1">
      <c r="A69" s="20" t="s">
        <v>75</v>
      </c>
      <c r="B69" s="21"/>
      <c r="C69" s="21"/>
      <c r="D69" s="21"/>
      <c r="E69" s="21"/>
      <c r="F69" s="21"/>
      <c r="G69" s="22"/>
      <c r="H69" s="1"/>
      <c r="I69" s="1"/>
      <c r="J69" s="1"/>
      <c r="K69" s="1"/>
      <c r="L69" s="1"/>
      <c r="M69" s="1"/>
      <c r="N69" s="1"/>
      <c r="O69" s="1"/>
      <c r="P69" s="1"/>
    </row>
    <row r="70" spans="1:16" ht="16.5" customHeight="1">
      <c r="A70" s="20" t="s">
        <v>76</v>
      </c>
      <c r="B70" s="21"/>
      <c r="C70" s="21"/>
      <c r="D70" s="21"/>
      <c r="E70" s="21"/>
      <c r="F70" s="21"/>
      <c r="G70" s="22"/>
      <c r="H70" s="1"/>
      <c r="I70" s="1"/>
      <c r="J70" s="1"/>
      <c r="K70" s="1"/>
      <c r="L70" s="1"/>
      <c r="M70" s="1"/>
      <c r="N70" s="1"/>
      <c r="O70" s="1"/>
      <c r="P70" s="1"/>
    </row>
    <row r="71" spans="1:16" ht="16.5" customHeight="1">
      <c r="A71" s="20" t="s">
        <v>77</v>
      </c>
      <c r="B71" s="21"/>
      <c r="C71" s="21"/>
      <c r="D71" s="21"/>
      <c r="E71" s="21"/>
      <c r="F71" s="21"/>
      <c r="G71" s="22"/>
      <c r="H71" s="1"/>
      <c r="I71" s="1"/>
      <c r="J71" s="1"/>
      <c r="K71" s="1"/>
      <c r="L71" s="1"/>
      <c r="M71" s="1"/>
      <c r="N71" s="1"/>
      <c r="O71" s="1"/>
      <c r="P71" s="1"/>
    </row>
    <row r="72" spans="1:16" ht="16.5" customHeight="1">
      <c r="A72" s="20" t="s">
        <v>78</v>
      </c>
      <c r="B72" s="21"/>
      <c r="C72" s="21"/>
      <c r="D72" s="21"/>
      <c r="E72" s="21"/>
      <c r="F72" s="21"/>
      <c r="G72" s="22"/>
      <c r="H72" s="1"/>
      <c r="I72" s="1"/>
      <c r="J72" s="1"/>
      <c r="K72" s="1"/>
      <c r="L72" s="1"/>
      <c r="M72" s="1"/>
      <c r="N72" s="1"/>
      <c r="O72" s="1"/>
      <c r="P72" s="1"/>
    </row>
    <row r="73" spans="1:16" ht="16.5" customHeight="1">
      <c r="A73" s="20" t="s">
        <v>79</v>
      </c>
      <c r="B73" s="21"/>
      <c r="C73" s="21"/>
      <c r="D73" s="21"/>
      <c r="E73" s="21"/>
      <c r="F73" s="21"/>
      <c r="G73" s="22"/>
      <c r="H73" s="1"/>
      <c r="I73" s="1"/>
      <c r="J73" s="1"/>
      <c r="K73" s="1"/>
      <c r="L73" s="1"/>
      <c r="M73" s="1"/>
      <c r="N73" s="1"/>
      <c r="O73" s="1"/>
      <c r="P73" s="1"/>
    </row>
    <row r="74" spans="1:16" ht="16.5" customHeight="1">
      <c r="A74" s="20" t="s">
        <v>80</v>
      </c>
      <c r="B74" s="21"/>
      <c r="C74" s="21"/>
      <c r="D74" s="21"/>
      <c r="E74" s="21"/>
      <c r="F74" s="21"/>
      <c r="G74" s="22"/>
      <c r="H74" s="1"/>
      <c r="I74" s="1"/>
      <c r="J74" s="1"/>
      <c r="K74" s="1"/>
      <c r="L74" s="1"/>
      <c r="M74" s="1"/>
      <c r="N74" s="1"/>
      <c r="O74" s="1"/>
      <c r="P74" s="1"/>
    </row>
    <row r="75" spans="1:16" ht="16.5" customHeight="1">
      <c r="A75" s="20" t="s">
        <v>81</v>
      </c>
      <c r="B75" s="21"/>
      <c r="C75" s="21"/>
      <c r="D75" s="21"/>
      <c r="E75" s="21"/>
      <c r="F75" s="21"/>
      <c r="G75" s="22"/>
      <c r="H75" s="1"/>
      <c r="I75" s="1"/>
      <c r="J75" s="1"/>
      <c r="K75" s="1"/>
      <c r="L75" s="1"/>
      <c r="M75" s="1"/>
      <c r="N75" s="1"/>
      <c r="O75" s="1"/>
      <c r="P75" s="1"/>
    </row>
    <row r="76" spans="1:16" ht="16.5" customHeight="1">
      <c r="A76" s="20" t="s">
        <v>82</v>
      </c>
      <c r="B76" s="21"/>
      <c r="C76" s="21"/>
      <c r="D76" s="21"/>
      <c r="E76" s="21"/>
      <c r="F76" s="21"/>
      <c r="G76" s="22"/>
      <c r="H76" s="1"/>
      <c r="I76" s="1"/>
      <c r="J76" s="1"/>
      <c r="K76" s="1"/>
      <c r="L76" s="1"/>
      <c r="M76" s="1"/>
      <c r="N76" s="1"/>
      <c r="O76" s="1"/>
      <c r="P76" s="1"/>
    </row>
    <row r="77" spans="1:16" ht="16.5" customHeight="1">
      <c r="A77" s="20" t="s">
        <v>83</v>
      </c>
      <c r="B77" s="21"/>
      <c r="C77" s="21"/>
      <c r="D77" s="21"/>
      <c r="E77" s="21"/>
      <c r="F77" s="21"/>
      <c r="G77" s="22"/>
      <c r="H77" s="1"/>
      <c r="I77" s="1"/>
      <c r="J77" s="1"/>
      <c r="K77" s="1"/>
      <c r="L77" s="1"/>
      <c r="M77" s="1"/>
      <c r="N77" s="1"/>
      <c r="O77" s="1"/>
      <c r="P77" s="1"/>
    </row>
    <row r="78" spans="1:16" ht="16.5" customHeight="1">
      <c r="A78" s="20" t="s">
        <v>84</v>
      </c>
      <c r="B78" s="21"/>
      <c r="C78" s="21"/>
      <c r="D78" s="21"/>
      <c r="E78" s="21"/>
      <c r="F78" s="21"/>
      <c r="G78" s="22"/>
      <c r="H78" s="1"/>
      <c r="I78" s="1"/>
      <c r="J78" s="1"/>
      <c r="K78" s="1"/>
      <c r="L78" s="1"/>
      <c r="M78" s="1"/>
      <c r="N78" s="1"/>
      <c r="O78" s="1"/>
      <c r="P78" s="1"/>
    </row>
    <row r="79" spans="1:16" ht="16.5" customHeight="1">
      <c r="A79" s="20" t="s">
        <v>85</v>
      </c>
      <c r="B79" s="21"/>
      <c r="C79" s="21"/>
      <c r="D79" s="21"/>
      <c r="E79" s="21"/>
      <c r="F79" s="21"/>
      <c r="G79" s="22"/>
      <c r="H79" s="1"/>
      <c r="I79" s="1"/>
      <c r="J79" s="1"/>
      <c r="K79" s="1"/>
      <c r="L79" s="1"/>
      <c r="M79" s="1"/>
      <c r="N79" s="1"/>
      <c r="O79" s="1"/>
      <c r="P79" s="1"/>
    </row>
    <row r="80" spans="1:16" ht="16.5" customHeight="1">
      <c r="A80" s="20" t="s">
        <v>86</v>
      </c>
      <c r="B80" s="21"/>
      <c r="C80" s="21"/>
      <c r="D80" s="21"/>
      <c r="E80" s="21"/>
      <c r="F80" s="21"/>
      <c r="G80" s="22"/>
      <c r="H80" s="1"/>
      <c r="I80" s="1"/>
      <c r="J80" s="1"/>
      <c r="K80" s="1"/>
      <c r="L80" s="1"/>
      <c r="M80" s="1"/>
      <c r="N80" s="1"/>
      <c r="O80" s="1"/>
      <c r="P80" s="1"/>
    </row>
    <row r="81" spans="1:16" ht="16.5" customHeight="1">
      <c r="A81" s="20" t="s">
        <v>87</v>
      </c>
      <c r="B81" s="21"/>
      <c r="C81" s="21"/>
      <c r="D81" s="21"/>
      <c r="E81" s="21"/>
      <c r="F81" s="21"/>
      <c r="G81" s="22"/>
      <c r="H81" s="1"/>
      <c r="I81" s="1"/>
      <c r="J81" s="1"/>
      <c r="K81" s="1"/>
      <c r="L81" s="1"/>
      <c r="M81" s="1"/>
      <c r="N81" s="1"/>
      <c r="O81" s="1"/>
      <c r="P81" s="1"/>
    </row>
    <row r="82" spans="1:16" ht="16.5" customHeight="1">
      <c r="A82" s="20" t="s">
        <v>88</v>
      </c>
      <c r="B82" s="21"/>
      <c r="C82" s="21"/>
      <c r="D82" s="21"/>
      <c r="E82" s="21"/>
      <c r="F82" s="21"/>
      <c r="G82" s="22"/>
      <c r="H82" s="1"/>
      <c r="I82" s="1"/>
      <c r="J82" s="1"/>
      <c r="K82" s="1"/>
      <c r="L82" s="1"/>
      <c r="M82" s="1"/>
      <c r="N82" s="1"/>
      <c r="O82" s="1"/>
      <c r="P82" s="1"/>
    </row>
    <row r="83" spans="1:16" ht="16.5" customHeight="1">
      <c r="A83" s="20" t="s">
        <v>89</v>
      </c>
      <c r="B83" s="21"/>
      <c r="C83" s="21"/>
      <c r="D83" s="21"/>
      <c r="E83" s="21"/>
      <c r="F83" s="21"/>
      <c r="G83" s="22"/>
      <c r="H83" s="1"/>
      <c r="I83" s="1"/>
      <c r="J83" s="1"/>
      <c r="K83" s="1"/>
      <c r="L83" s="1"/>
      <c r="M83" s="1"/>
      <c r="N83" s="1"/>
      <c r="O83" s="1"/>
      <c r="P83" s="1"/>
    </row>
    <row r="84" spans="1:16" ht="16.5" customHeight="1">
      <c r="A84" s="20" t="s">
        <v>90</v>
      </c>
      <c r="B84" s="21"/>
      <c r="C84" s="21"/>
      <c r="D84" s="21"/>
      <c r="E84" s="21"/>
      <c r="F84" s="21"/>
      <c r="G84" s="22"/>
      <c r="H84" s="1"/>
      <c r="I84" s="1"/>
      <c r="J84" s="1"/>
      <c r="K84" s="1"/>
      <c r="L84" s="1"/>
      <c r="M84" s="1"/>
      <c r="N84" s="1"/>
      <c r="O84" s="1"/>
      <c r="P84" s="1"/>
    </row>
    <row r="85" spans="1:16" ht="16.5" customHeight="1">
      <c r="A85" s="20" t="s">
        <v>91</v>
      </c>
      <c r="B85" s="21"/>
      <c r="C85" s="21"/>
      <c r="D85" s="21"/>
      <c r="E85" s="21"/>
      <c r="F85" s="21"/>
      <c r="G85" s="22"/>
      <c r="H85" s="1"/>
      <c r="I85" s="1"/>
      <c r="J85" s="1"/>
      <c r="K85" s="1"/>
      <c r="L85" s="1"/>
      <c r="M85" s="1"/>
      <c r="N85" s="1"/>
      <c r="O85" s="1"/>
      <c r="P85" s="1"/>
    </row>
    <row r="86" spans="1:16" ht="16.5" customHeight="1">
      <c r="A86" s="20" t="s">
        <v>92</v>
      </c>
      <c r="B86" s="21"/>
      <c r="C86" s="21"/>
      <c r="D86" s="21"/>
      <c r="E86" s="21"/>
      <c r="F86" s="21"/>
      <c r="G86" s="22"/>
      <c r="H86" s="1"/>
      <c r="I86" s="1"/>
      <c r="J86" s="1"/>
      <c r="K86" s="1"/>
      <c r="L86" s="1"/>
      <c r="M86" s="1"/>
      <c r="N86" s="1"/>
      <c r="O86" s="1"/>
      <c r="P86" s="1"/>
    </row>
    <row r="87" spans="1:16" ht="16.5" customHeight="1">
      <c r="A87" s="20" t="s">
        <v>93</v>
      </c>
      <c r="B87" s="21"/>
      <c r="C87" s="21"/>
      <c r="D87" s="21"/>
      <c r="E87" s="21"/>
      <c r="F87" s="21"/>
      <c r="G87" s="22"/>
      <c r="H87" s="1"/>
      <c r="I87" s="1"/>
      <c r="J87" s="1"/>
      <c r="K87" s="1"/>
      <c r="L87" s="1"/>
      <c r="M87" s="1"/>
      <c r="N87" s="1"/>
      <c r="O87" s="1"/>
      <c r="P87" s="1"/>
    </row>
    <row r="88" spans="1:16" ht="16.5" customHeight="1">
      <c r="A88" s="20" t="s">
        <v>94</v>
      </c>
      <c r="B88" s="21"/>
      <c r="C88" s="21"/>
      <c r="D88" s="21"/>
      <c r="E88" s="21"/>
      <c r="F88" s="21"/>
      <c r="G88" s="22"/>
      <c r="H88" s="1"/>
      <c r="I88" s="1"/>
      <c r="J88" s="1"/>
      <c r="K88" s="1"/>
      <c r="L88" s="1"/>
      <c r="M88" s="1"/>
      <c r="N88" s="1"/>
      <c r="O88" s="1"/>
      <c r="P88" s="1"/>
    </row>
    <row r="89" spans="1:16" ht="16.5" customHeight="1">
      <c r="A89" s="20" t="s">
        <v>95</v>
      </c>
      <c r="B89" s="21"/>
      <c r="C89" s="21"/>
      <c r="D89" s="21"/>
      <c r="E89" s="21"/>
      <c r="F89" s="21"/>
      <c r="G89" s="22"/>
      <c r="H89" s="1"/>
      <c r="I89" s="1"/>
      <c r="J89" s="1"/>
      <c r="K89" s="1"/>
      <c r="L89" s="1"/>
      <c r="M89" s="1"/>
      <c r="N89" s="1"/>
      <c r="O89" s="1"/>
      <c r="P89" s="1"/>
    </row>
    <row r="90" spans="1:16" ht="16.5" customHeight="1">
      <c r="A90" s="20" t="s">
        <v>96</v>
      </c>
      <c r="B90" s="21"/>
      <c r="C90" s="21"/>
      <c r="D90" s="21"/>
      <c r="E90" s="21"/>
      <c r="F90" s="21"/>
      <c r="G90" s="22"/>
      <c r="H90" s="1"/>
      <c r="I90" s="1"/>
      <c r="J90" s="1"/>
      <c r="K90" s="1"/>
      <c r="L90" s="1"/>
      <c r="M90" s="1"/>
      <c r="N90" s="1"/>
      <c r="O90" s="1"/>
      <c r="P90" s="1"/>
    </row>
    <row r="91" spans="1:16" ht="16.5" customHeight="1">
      <c r="A91" s="20" t="s">
        <v>97</v>
      </c>
      <c r="B91" s="21"/>
      <c r="C91" s="21"/>
      <c r="D91" s="21"/>
      <c r="E91" s="21"/>
      <c r="F91" s="21"/>
      <c r="G91" s="22"/>
      <c r="H91" s="1"/>
      <c r="I91" s="1"/>
      <c r="J91" s="1"/>
      <c r="K91" s="1"/>
      <c r="L91" s="1"/>
      <c r="M91" s="1"/>
      <c r="N91" s="1"/>
      <c r="O91" s="1"/>
      <c r="P91" s="1"/>
    </row>
    <row r="92" spans="1:16" ht="16.5" customHeight="1">
      <c r="A92" s="20" t="s">
        <v>98</v>
      </c>
      <c r="B92" s="21"/>
      <c r="C92" s="21"/>
      <c r="D92" s="21"/>
      <c r="E92" s="21"/>
      <c r="F92" s="21"/>
      <c r="G92" s="22"/>
      <c r="H92" s="1"/>
      <c r="I92" s="1"/>
      <c r="J92" s="1"/>
      <c r="K92" s="1"/>
      <c r="L92" s="1"/>
      <c r="M92" s="1"/>
      <c r="N92" s="1"/>
      <c r="O92" s="1"/>
      <c r="P92" s="1"/>
    </row>
    <row r="93" spans="1:16" ht="16.5" customHeight="1">
      <c r="A93" s="20" t="s">
        <v>99</v>
      </c>
      <c r="B93" s="21"/>
      <c r="C93" s="21"/>
      <c r="D93" s="21"/>
      <c r="E93" s="21"/>
      <c r="F93" s="21"/>
      <c r="G93" s="22"/>
      <c r="H93" s="1"/>
      <c r="I93" s="1"/>
      <c r="J93" s="1"/>
      <c r="K93" s="1"/>
      <c r="L93" s="1"/>
      <c r="M93" s="1"/>
      <c r="N93" s="1"/>
      <c r="O93" s="1"/>
      <c r="P93" s="1"/>
    </row>
    <row r="94" spans="1:16" ht="16.5" customHeight="1">
      <c r="A94" s="20" t="s">
        <v>100</v>
      </c>
      <c r="B94" s="21"/>
      <c r="C94" s="21"/>
      <c r="D94" s="21"/>
      <c r="E94" s="21"/>
      <c r="F94" s="21"/>
      <c r="G94" s="22"/>
      <c r="H94" s="1"/>
      <c r="I94" s="1"/>
      <c r="J94" s="1"/>
      <c r="K94" s="1"/>
      <c r="L94" s="1"/>
      <c r="M94" s="1"/>
      <c r="N94" s="1"/>
      <c r="O94" s="1"/>
      <c r="P94" s="1"/>
    </row>
    <row r="95" spans="1:16" ht="16.5" customHeight="1">
      <c r="A95" s="20" t="s">
        <v>101</v>
      </c>
      <c r="B95" s="21"/>
      <c r="C95" s="21"/>
      <c r="D95" s="21"/>
      <c r="E95" s="21"/>
      <c r="F95" s="21"/>
      <c r="G95" s="22"/>
      <c r="H95" s="1"/>
      <c r="I95" s="1"/>
      <c r="J95" s="1"/>
      <c r="K95" s="1"/>
      <c r="L95" s="1"/>
      <c r="M95" s="1"/>
      <c r="N95" s="1"/>
      <c r="O95" s="1"/>
      <c r="P95" s="1"/>
    </row>
    <row r="96" spans="1:16" ht="16.5" customHeight="1">
      <c r="A96" s="20" t="s">
        <v>102</v>
      </c>
      <c r="B96" s="21"/>
      <c r="C96" s="21"/>
      <c r="D96" s="21"/>
      <c r="E96" s="21"/>
      <c r="F96" s="21"/>
      <c r="G96" s="22"/>
      <c r="H96" s="1"/>
      <c r="I96" s="1"/>
      <c r="J96" s="1"/>
      <c r="K96" s="1"/>
      <c r="L96" s="1"/>
      <c r="M96" s="1"/>
      <c r="N96" s="1"/>
      <c r="O96" s="1"/>
      <c r="P96" s="1"/>
    </row>
    <row r="97" spans="1:16" ht="16.5" customHeight="1">
      <c r="A97" s="20" t="s">
        <v>103</v>
      </c>
      <c r="B97" s="21"/>
      <c r="C97" s="21"/>
      <c r="D97" s="21"/>
      <c r="E97" s="21"/>
      <c r="F97" s="21"/>
      <c r="G97" s="22"/>
      <c r="H97" s="1"/>
      <c r="I97" s="1"/>
      <c r="J97" s="1"/>
      <c r="K97" s="1"/>
      <c r="L97" s="1"/>
      <c r="M97" s="1"/>
      <c r="N97" s="1"/>
      <c r="O97" s="1"/>
      <c r="P97" s="1"/>
    </row>
    <row r="98" spans="1:16" ht="16.5" customHeight="1">
      <c r="A98" s="20" t="s">
        <v>104</v>
      </c>
      <c r="B98" s="21"/>
      <c r="C98" s="21"/>
      <c r="D98" s="21"/>
      <c r="E98" s="21"/>
      <c r="F98" s="21"/>
      <c r="G98" s="22"/>
      <c r="H98" s="1"/>
      <c r="I98" s="1"/>
      <c r="J98" s="1"/>
      <c r="K98" s="1"/>
      <c r="L98" s="1"/>
      <c r="M98" s="1"/>
      <c r="N98" s="1"/>
      <c r="O98" s="1"/>
      <c r="P98" s="1"/>
    </row>
    <row r="99" spans="1:16" ht="16.5" customHeight="1">
      <c r="A99" s="20" t="s">
        <v>105</v>
      </c>
      <c r="B99" s="21"/>
      <c r="C99" s="21"/>
      <c r="D99" s="21"/>
      <c r="E99" s="21"/>
      <c r="F99" s="21"/>
      <c r="G99" s="22"/>
      <c r="H99" s="1"/>
      <c r="I99" s="1"/>
      <c r="J99" s="1"/>
      <c r="K99" s="1"/>
      <c r="L99" s="1"/>
      <c r="M99" s="1"/>
      <c r="N99" s="1"/>
      <c r="O99" s="1"/>
      <c r="P99" s="1"/>
    </row>
    <row r="100" spans="1:16" ht="16.5" customHeight="1">
      <c r="A100" s="20" t="s">
        <v>106</v>
      </c>
      <c r="B100" s="21"/>
      <c r="C100" s="21"/>
      <c r="D100" s="21"/>
      <c r="E100" s="21"/>
      <c r="F100" s="21"/>
      <c r="G100" s="22"/>
      <c r="H100" s="1"/>
      <c r="I100" s="1"/>
      <c r="J100" s="1"/>
      <c r="K100" s="1"/>
      <c r="L100" s="1"/>
      <c r="M100" s="1"/>
      <c r="N100" s="1"/>
      <c r="O100" s="1"/>
      <c r="P100" s="1"/>
    </row>
    <row r="101" spans="1:16" ht="16.5" customHeight="1">
      <c r="A101" s="20" t="s">
        <v>107</v>
      </c>
      <c r="B101" s="21"/>
      <c r="C101" s="21"/>
      <c r="D101" s="21"/>
      <c r="E101" s="21"/>
      <c r="F101" s="21"/>
      <c r="G101" s="22"/>
      <c r="H101" s="1"/>
      <c r="I101" s="1"/>
      <c r="J101" s="1"/>
      <c r="K101" s="1"/>
      <c r="L101" s="1"/>
      <c r="M101" s="1"/>
      <c r="N101" s="1"/>
      <c r="O101" s="1"/>
      <c r="P101" s="1"/>
    </row>
    <row r="102" spans="1:16" ht="16.5" customHeight="1">
      <c r="A102" s="20" t="s">
        <v>108</v>
      </c>
      <c r="B102" s="21"/>
      <c r="C102" s="21"/>
      <c r="D102" s="21"/>
      <c r="E102" s="21"/>
      <c r="F102" s="21"/>
      <c r="G102" s="22"/>
      <c r="H102" s="1"/>
      <c r="I102" s="1"/>
      <c r="J102" s="1"/>
      <c r="K102" s="1"/>
      <c r="L102" s="1"/>
      <c r="M102" s="1"/>
      <c r="N102" s="1"/>
      <c r="O102" s="1"/>
      <c r="P102" s="1"/>
    </row>
    <row r="103" spans="1:16" ht="16.5" customHeight="1">
      <c r="A103" s="20" t="s">
        <v>109</v>
      </c>
      <c r="B103" s="21"/>
      <c r="C103" s="21"/>
      <c r="D103" s="21"/>
      <c r="E103" s="21"/>
      <c r="F103" s="21"/>
      <c r="G103" s="22"/>
      <c r="H103" s="1"/>
      <c r="I103" s="1"/>
      <c r="J103" s="1"/>
      <c r="K103" s="1"/>
      <c r="L103" s="1"/>
      <c r="M103" s="1"/>
      <c r="N103" s="1"/>
      <c r="O103" s="1"/>
      <c r="P103" s="1"/>
    </row>
    <row r="104" spans="1:16" ht="16.5" customHeight="1">
      <c r="A104" s="20" t="s">
        <v>110</v>
      </c>
      <c r="B104" s="21"/>
      <c r="C104" s="21"/>
      <c r="D104" s="21"/>
      <c r="E104" s="21"/>
      <c r="F104" s="21"/>
      <c r="G104" s="22"/>
      <c r="H104" s="1"/>
      <c r="I104" s="1"/>
      <c r="J104" s="1"/>
      <c r="K104" s="1"/>
      <c r="L104" s="1"/>
      <c r="M104" s="1"/>
      <c r="N104" s="1"/>
      <c r="O104" s="1"/>
      <c r="P104" s="1"/>
    </row>
    <row r="105" spans="1:16" ht="16.5" customHeight="1">
      <c r="A105" s="20" t="s">
        <v>111</v>
      </c>
      <c r="B105" s="21"/>
      <c r="C105" s="21"/>
      <c r="D105" s="21"/>
      <c r="E105" s="21"/>
      <c r="F105" s="21"/>
      <c r="G105" s="22"/>
      <c r="H105" s="1"/>
      <c r="I105" s="1"/>
      <c r="J105" s="1"/>
      <c r="K105" s="1"/>
      <c r="L105" s="1"/>
      <c r="M105" s="1"/>
      <c r="N105" s="1"/>
      <c r="O105" s="1"/>
      <c r="P105" s="1"/>
    </row>
    <row r="106" spans="1:16" ht="16.5" customHeight="1">
      <c r="A106" s="20" t="s">
        <v>112</v>
      </c>
      <c r="B106" s="21"/>
      <c r="C106" s="21"/>
      <c r="D106" s="21"/>
      <c r="E106" s="21"/>
      <c r="F106" s="21"/>
      <c r="G106" s="22"/>
      <c r="H106" s="1"/>
      <c r="I106" s="1"/>
      <c r="J106" s="1"/>
      <c r="K106" s="1"/>
      <c r="L106" s="1"/>
      <c r="M106" s="1"/>
      <c r="N106" s="1"/>
      <c r="O106" s="1"/>
      <c r="P106" s="1"/>
    </row>
    <row r="107" spans="1:16" ht="16.5" customHeight="1">
      <c r="A107" s="20" t="s">
        <v>113</v>
      </c>
      <c r="B107" s="21"/>
      <c r="C107" s="21"/>
      <c r="D107" s="21"/>
      <c r="E107" s="21"/>
      <c r="F107" s="21"/>
      <c r="G107" s="22"/>
      <c r="H107" s="1"/>
      <c r="I107" s="1"/>
      <c r="J107" s="1"/>
      <c r="K107" s="1"/>
      <c r="L107" s="1"/>
      <c r="M107" s="1"/>
      <c r="N107" s="1"/>
      <c r="O107" s="1"/>
      <c r="P107" s="1"/>
    </row>
    <row r="108" spans="1:16" ht="16.5" customHeight="1">
      <c r="A108" s="20" t="s">
        <v>114</v>
      </c>
      <c r="B108" s="21"/>
      <c r="C108" s="21"/>
      <c r="D108" s="21"/>
      <c r="E108" s="21"/>
      <c r="F108" s="21"/>
      <c r="G108" s="22"/>
      <c r="H108" s="1"/>
      <c r="I108" s="1"/>
      <c r="J108" s="1"/>
      <c r="K108" s="1"/>
      <c r="L108" s="1"/>
      <c r="M108" s="1"/>
      <c r="N108" s="1"/>
      <c r="O108" s="1"/>
      <c r="P108" s="1"/>
    </row>
    <row r="109" spans="1:16" ht="16.5" customHeight="1">
      <c r="A109" s="20" t="s">
        <v>115</v>
      </c>
      <c r="B109" s="21"/>
      <c r="C109" s="21"/>
      <c r="D109" s="21"/>
      <c r="E109" s="21"/>
      <c r="F109" s="21"/>
      <c r="G109" s="22"/>
      <c r="H109" s="1"/>
      <c r="I109" s="1"/>
      <c r="J109" s="1"/>
      <c r="K109" s="1"/>
      <c r="L109" s="1"/>
      <c r="M109" s="1"/>
      <c r="N109" s="1"/>
      <c r="O109" s="1"/>
      <c r="P109" s="1"/>
    </row>
    <row r="110" spans="1:16" ht="16.5" customHeight="1">
      <c r="A110" s="20" t="s">
        <v>116</v>
      </c>
      <c r="B110" s="21"/>
      <c r="C110" s="21"/>
      <c r="D110" s="21"/>
      <c r="E110" s="21"/>
      <c r="F110" s="21"/>
      <c r="G110" s="22"/>
      <c r="H110" s="1"/>
      <c r="I110" s="1"/>
      <c r="J110" s="1"/>
      <c r="K110" s="1"/>
      <c r="L110" s="1"/>
      <c r="M110" s="1"/>
      <c r="N110" s="1"/>
      <c r="O110" s="1"/>
      <c r="P110" s="1"/>
    </row>
    <row r="111" spans="1:16" ht="16.5" customHeight="1">
      <c r="A111" s="20" t="s">
        <v>117</v>
      </c>
      <c r="B111" s="21"/>
      <c r="C111" s="21"/>
      <c r="D111" s="21"/>
      <c r="E111" s="21"/>
      <c r="F111" s="21"/>
      <c r="G111" s="22"/>
      <c r="H111" s="1"/>
      <c r="I111" s="1"/>
      <c r="J111" s="1"/>
      <c r="K111" s="1"/>
      <c r="L111" s="1"/>
      <c r="M111" s="1"/>
      <c r="N111" s="1"/>
      <c r="O111" s="1"/>
      <c r="P111" s="1"/>
    </row>
    <row r="112" spans="1:16" ht="16.5" customHeight="1">
      <c r="A112" s="20" t="s">
        <v>118</v>
      </c>
      <c r="B112" s="21"/>
      <c r="C112" s="21"/>
      <c r="D112" s="21"/>
      <c r="E112" s="21"/>
      <c r="F112" s="21"/>
      <c r="G112" s="22"/>
      <c r="H112" s="1"/>
      <c r="I112" s="1"/>
      <c r="J112" s="1"/>
      <c r="K112" s="1"/>
      <c r="L112" s="1"/>
      <c r="M112" s="1"/>
      <c r="N112" s="1"/>
      <c r="O112" s="1"/>
      <c r="P112" s="1"/>
    </row>
    <row r="113" spans="1:16" ht="16.5" customHeight="1">
      <c r="A113" s="20" t="s">
        <v>119</v>
      </c>
      <c r="B113" s="21"/>
      <c r="C113" s="21"/>
      <c r="D113" s="21"/>
      <c r="E113" s="21"/>
      <c r="F113" s="21"/>
      <c r="G113" s="22"/>
      <c r="H113" s="1"/>
      <c r="I113" s="1"/>
      <c r="J113" s="1"/>
      <c r="K113" s="1"/>
      <c r="L113" s="1"/>
      <c r="M113" s="1"/>
      <c r="N113" s="1"/>
      <c r="O113" s="1"/>
      <c r="P113" s="1"/>
    </row>
    <row r="114" spans="1:16" ht="16.5" customHeight="1">
      <c r="A114" s="20" t="s">
        <v>120</v>
      </c>
      <c r="B114" s="21"/>
      <c r="C114" s="21"/>
      <c r="D114" s="21"/>
      <c r="E114" s="21"/>
      <c r="F114" s="21"/>
      <c r="G114" s="22"/>
      <c r="H114" s="1"/>
      <c r="I114" s="1"/>
      <c r="J114" s="1"/>
      <c r="K114" s="1"/>
      <c r="L114" s="1"/>
      <c r="M114" s="1"/>
      <c r="N114" s="1"/>
      <c r="O114" s="1"/>
      <c r="P114" s="1"/>
    </row>
    <row r="115" spans="1:16" ht="16.5" customHeight="1">
      <c r="A115" s="20" t="s">
        <v>121</v>
      </c>
      <c r="B115" s="21"/>
      <c r="C115" s="21"/>
      <c r="D115" s="21"/>
      <c r="E115" s="21"/>
      <c r="F115" s="21"/>
      <c r="G115" s="22"/>
      <c r="H115" s="1"/>
      <c r="I115" s="1"/>
      <c r="J115" s="1"/>
      <c r="K115" s="1"/>
      <c r="L115" s="1"/>
      <c r="M115" s="1"/>
      <c r="N115" s="1"/>
      <c r="O115" s="1"/>
      <c r="P115" s="1"/>
    </row>
    <row r="116" spans="1:16" ht="16.5" customHeight="1">
      <c r="A116" s="20" t="s">
        <v>122</v>
      </c>
      <c r="B116" s="21"/>
      <c r="C116" s="21"/>
      <c r="D116" s="21"/>
      <c r="E116" s="21"/>
      <c r="F116" s="21"/>
      <c r="G116" s="22"/>
      <c r="H116" s="1"/>
      <c r="I116" s="1"/>
      <c r="J116" s="1"/>
      <c r="K116" s="1"/>
      <c r="L116" s="1"/>
      <c r="M116" s="1"/>
      <c r="N116" s="1"/>
      <c r="O116" s="1"/>
      <c r="P116" s="1"/>
    </row>
    <row r="117" spans="1:16" ht="16.5" customHeight="1">
      <c r="A117" s="20" t="s">
        <v>123</v>
      </c>
      <c r="B117" s="21"/>
      <c r="C117" s="21"/>
      <c r="D117" s="21"/>
      <c r="E117" s="21"/>
      <c r="F117" s="21"/>
      <c r="G117" s="22"/>
      <c r="H117" s="1"/>
      <c r="I117" s="1"/>
      <c r="J117" s="1"/>
      <c r="K117" s="1"/>
      <c r="L117" s="1"/>
      <c r="M117" s="1"/>
      <c r="N117" s="1"/>
      <c r="O117" s="1"/>
      <c r="P117" s="1"/>
    </row>
    <row r="118" spans="1:16" ht="16.5" customHeight="1">
      <c r="A118" s="20" t="s">
        <v>124</v>
      </c>
      <c r="B118" s="21"/>
      <c r="C118" s="21"/>
      <c r="D118" s="21"/>
      <c r="E118" s="21"/>
      <c r="F118" s="21"/>
      <c r="G118" s="22"/>
      <c r="H118" s="1"/>
      <c r="I118" s="1"/>
      <c r="J118" s="1"/>
      <c r="K118" s="1"/>
      <c r="L118" s="1"/>
      <c r="M118" s="1"/>
      <c r="N118" s="1"/>
      <c r="O118" s="1"/>
      <c r="P118" s="1"/>
    </row>
    <row r="119" spans="1:16" ht="16.5" customHeight="1">
      <c r="A119" s="20" t="s">
        <v>125</v>
      </c>
      <c r="B119" s="21"/>
      <c r="C119" s="21"/>
      <c r="D119" s="21"/>
      <c r="E119" s="21"/>
      <c r="F119" s="21"/>
      <c r="G119" s="22"/>
      <c r="H119" s="1"/>
      <c r="I119" s="1"/>
      <c r="J119" s="1"/>
      <c r="K119" s="1"/>
      <c r="L119" s="1"/>
      <c r="M119" s="1"/>
      <c r="N119" s="1"/>
      <c r="O119" s="1"/>
      <c r="P119" s="1"/>
    </row>
    <row r="120" spans="1:16" ht="16.5" customHeight="1">
      <c r="A120" s="20" t="s">
        <v>126</v>
      </c>
      <c r="B120" s="21"/>
      <c r="C120" s="21"/>
      <c r="D120" s="21"/>
      <c r="E120" s="21"/>
      <c r="F120" s="21"/>
      <c r="G120" s="22"/>
      <c r="H120" s="1"/>
      <c r="I120" s="1"/>
      <c r="J120" s="1"/>
      <c r="K120" s="1"/>
      <c r="L120" s="1"/>
      <c r="M120" s="1"/>
      <c r="N120" s="1"/>
      <c r="O120" s="1"/>
      <c r="P120" s="1"/>
    </row>
    <row r="121" spans="1:16" ht="16.5" customHeight="1">
      <c r="A121" s="20" t="s">
        <v>127</v>
      </c>
      <c r="B121" s="21"/>
      <c r="C121" s="21"/>
      <c r="D121" s="21"/>
      <c r="E121" s="21"/>
      <c r="F121" s="21"/>
      <c r="G121" s="22"/>
      <c r="H121" s="1"/>
      <c r="I121" s="1"/>
      <c r="J121" s="1"/>
      <c r="K121" s="1"/>
      <c r="L121" s="1"/>
      <c r="M121" s="1"/>
      <c r="N121" s="1"/>
      <c r="O121" s="1"/>
      <c r="P121" s="1"/>
    </row>
    <row r="122" spans="1:16" ht="16.5" customHeight="1">
      <c r="A122" s="20" t="s">
        <v>128</v>
      </c>
      <c r="B122" s="21"/>
      <c r="C122" s="21"/>
      <c r="D122" s="21"/>
      <c r="E122" s="21"/>
      <c r="F122" s="21"/>
      <c r="G122" s="22"/>
      <c r="H122" s="1"/>
      <c r="I122" s="1"/>
      <c r="J122" s="1"/>
      <c r="K122" s="1"/>
      <c r="L122" s="1"/>
      <c r="M122" s="1"/>
      <c r="N122" s="1"/>
      <c r="O122" s="1"/>
      <c r="P122" s="1"/>
    </row>
    <row r="123" spans="1:16" ht="16.5" customHeight="1">
      <c r="A123" s="20" t="s">
        <v>129</v>
      </c>
      <c r="B123" s="21"/>
      <c r="C123" s="21"/>
      <c r="D123" s="21"/>
      <c r="E123" s="21"/>
      <c r="F123" s="21"/>
      <c r="G123" s="22"/>
      <c r="H123" s="1"/>
      <c r="I123" s="1"/>
      <c r="J123" s="1"/>
      <c r="K123" s="1"/>
      <c r="L123" s="1"/>
      <c r="M123" s="1"/>
      <c r="N123" s="1"/>
      <c r="O123" s="1"/>
      <c r="P123" s="1"/>
    </row>
    <row r="124" spans="1:16" ht="16.5" customHeight="1">
      <c r="A124" s="20" t="s">
        <v>130</v>
      </c>
      <c r="B124" s="21"/>
      <c r="C124" s="21"/>
      <c r="D124" s="21"/>
      <c r="E124" s="21"/>
      <c r="F124" s="21"/>
      <c r="G124" s="22"/>
      <c r="H124" s="1"/>
      <c r="I124" s="1"/>
      <c r="J124" s="1"/>
      <c r="K124" s="1"/>
      <c r="L124" s="1"/>
      <c r="M124" s="1"/>
      <c r="N124" s="1"/>
      <c r="O124" s="1"/>
      <c r="P124" s="1"/>
    </row>
    <row r="125" spans="1:16" ht="16.5" customHeight="1">
      <c r="A125" s="20" t="s">
        <v>131</v>
      </c>
      <c r="B125" s="21"/>
      <c r="C125" s="21"/>
      <c r="D125" s="21"/>
      <c r="E125" s="21"/>
      <c r="F125" s="21"/>
      <c r="G125" s="22"/>
      <c r="H125" s="1"/>
      <c r="I125" s="1"/>
      <c r="J125" s="1"/>
      <c r="K125" s="1"/>
      <c r="L125" s="1"/>
      <c r="M125" s="1"/>
      <c r="N125" s="1"/>
      <c r="O125" s="1"/>
      <c r="P125" s="1"/>
    </row>
    <row r="126" spans="1:16" ht="16.5" customHeight="1">
      <c r="A126" s="20" t="s">
        <v>132</v>
      </c>
      <c r="B126" s="21"/>
      <c r="C126" s="21"/>
      <c r="D126" s="21"/>
      <c r="E126" s="21"/>
      <c r="F126" s="21"/>
      <c r="G126" s="22"/>
      <c r="H126" s="1"/>
      <c r="I126" s="1"/>
      <c r="J126" s="1"/>
      <c r="K126" s="1"/>
      <c r="L126" s="1"/>
      <c r="M126" s="1"/>
      <c r="N126" s="1"/>
      <c r="O126" s="1"/>
      <c r="P126" s="1"/>
    </row>
    <row r="127" spans="1:16" ht="16.5" customHeight="1">
      <c r="A127" s="20" t="s">
        <v>133</v>
      </c>
      <c r="B127" s="21"/>
      <c r="C127" s="21"/>
      <c r="D127" s="21"/>
      <c r="E127" s="21"/>
      <c r="F127" s="21"/>
      <c r="G127" s="22"/>
      <c r="H127" s="1"/>
      <c r="I127" s="1"/>
      <c r="J127" s="1"/>
      <c r="K127" s="1"/>
      <c r="L127" s="1"/>
      <c r="M127" s="1"/>
      <c r="N127" s="1"/>
      <c r="O127" s="1"/>
      <c r="P127" s="1"/>
    </row>
    <row r="128" spans="1:16" ht="16.5" customHeight="1">
      <c r="A128" s="20" t="s">
        <v>134</v>
      </c>
      <c r="B128" s="21"/>
      <c r="C128" s="21"/>
      <c r="D128" s="21"/>
      <c r="E128" s="21"/>
      <c r="F128" s="21"/>
      <c r="G128" s="22"/>
      <c r="H128" s="1"/>
      <c r="I128" s="1"/>
      <c r="J128" s="1"/>
      <c r="K128" s="1"/>
      <c r="L128" s="1"/>
      <c r="M128" s="1"/>
      <c r="N128" s="1"/>
      <c r="O128" s="1"/>
      <c r="P128" s="1"/>
    </row>
    <row r="129" spans="1:16" ht="16.5" customHeight="1">
      <c r="A129" s="20" t="s">
        <v>135</v>
      </c>
      <c r="B129" s="21"/>
      <c r="C129" s="21"/>
      <c r="D129" s="21"/>
      <c r="E129" s="21"/>
      <c r="F129" s="21"/>
      <c r="G129" s="22"/>
      <c r="H129" s="1"/>
      <c r="I129" s="1"/>
      <c r="J129" s="1"/>
      <c r="K129" s="1"/>
      <c r="L129" s="1"/>
      <c r="M129" s="1"/>
      <c r="N129" s="1"/>
      <c r="O129" s="1"/>
      <c r="P129" s="1"/>
    </row>
    <row r="130" spans="1:16" ht="16.5" customHeight="1">
      <c r="A130" s="20" t="s">
        <v>136</v>
      </c>
      <c r="B130" s="21"/>
      <c r="C130" s="21"/>
      <c r="D130" s="21"/>
      <c r="E130" s="21"/>
      <c r="F130" s="21"/>
      <c r="G130" s="22"/>
      <c r="H130" s="1"/>
      <c r="I130" s="1"/>
      <c r="J130" s="1"/>
      <c r="K130" s="1"/>
      <c r="L130" s="1"/>
      <c r="M130" s="1"/>
      <c r="N130" s="1"/>
      <c r="O130" s="1"/>
      <c r="P130" s="1"/>
    </row>
    <row r="131" spans="1:16" ht="16.5" customHeight="1">
      <c r="A131" s="20" t="s">
        <v>137</v>
      </c>
      <c r="B131" s="21"/>
      <c r="C131" s="21"/>
      <c r="D131" s="21"/>
      <c r="E131" s="21"/>
      <c r="F131" s="21"/>
      <c r="G131" s="22"/>
      <c r="H131" s="1"/>
      <c r="I131" s="1"/>
      <c r="J131" s="1"/>
      <c r="K131" s="1"/>
      <c r="L131" s="1"/>
      <c r="M131" s="1"/>
      <c r="N131" s="1"/>
      <c r="O131" s="1"/>
      <c r="P131" s="1"/>
    </row>
    <row r="132" spans="1:16" ht="16.5" customHeight="1">
      <c r="A132" s="20" t="s">
        <v>138</v>
      </c>
      <c r="B132" s="21"/>
      <c r="C132" s="21"/>
      <c r="D132" s="21"/>
      <c r="E132" s="21"/>
      <c r="F132" s="21"/>
      <c r="G132" s="22"/>
      <c r="H132" s="1"/>
      <c r="I132" s="1"/>
      <c r="J132" s="1"/>
      <c r="K132" s="1"/>
      <c r="L132" s="1"/>
      <c r="M132" s="1"/>
      <c r="N132" s="1"/>
      <c r="O132" s="1"/>
      <c r="P132" s="1"/>
    </row>
    <row r="133" spans="1:16" ht="16.5" customHeight="1">
      <c r="A133" s="20" t="s">
        <v>139</v>
      </c>
      <c r="B133" s="21"/>
      <c r="C133" s="21"/>
      <c r="D133" s="21"/>
      <c r="E133" s="21"/>
      <c r="F133" s="21"/>
      <c r="G133" s="22"/>
      <c r="H133" s="1"/>
      <c r="I133" s="1"/>
      <c r="J133" s="1"/>
      <c r="K133" s="1"/>
      <c r="L133" s="1"/>
      <c r="M133" s="1"/>
      <c r="N133" s="1"/>
      <c r="O133" s="1"/>
      <c r="P133" s="1"/>
    </row>
    <row r="134" spans="1:16" ht="16.5" customHeight="1">
      <c r="A134" s="20" t="s">
        <v>140</v>
      </c>
      <c r="B134" s="21"/>
      <c r="C134" s="21"/>
      <c r="D134" s="21"/>
      <c r="E134" s="21"/>
      <c r="F134" s="21"/>
      <c r="G134" s="22"/>
      <c r="H134" s="1"/>
      <c r="I134" s="1"/>
      <c r="J134" s="1"/>
      <c r="K134" s="1"/>
      <c r="L134" s="1"/>
      <c r="M134" s="1"/>
      <c r="N134" s="1"/>
      <c r="O134" s="1"/>
      <c r="P134" s="1"/>
    </row>
    <row r="135" spans="1:16" ht="16.5" customHeight="1">
      <c r="A135" s="20" t="s">
        <v>141</v>
      </c>
      <c r="B135" s="21"/>
      <c r="C135" s="21"/>
      <c r="D135" s="21"/>
      <c r="E135" s="21"/>
      <c r="F135" s="21"/>
      <c r="G135" s="22"/>
      <c r="H135" s="1"/>
      <c r="I135" s="1"/>
      <c r="J135" s="1"/>
      <c r="K135" s="1"/>
      <c r="L135" s="1"/>
      <c r="M135" s="1"/>
      <c r="N135" s="1"/>
      <c r="O135" s="1"/>
      <c r="P135" s="1"/>
    </row>
    <row r="136" spans="1:16" ht="16.5" customHeight="1">
      <c r="A136" s="20" t="s">
        <v>142</v>
      </c>
      <c r="B136" s="21"/>
      <c r="C136" s="21"/>
      <c r="D136" s="21"/>
      <c r="E136" s="21"/>
      <c r="F136" s="21"/>
      <c r="G136" s="22"/>
      <c r="H136" s="1"/>
      <c r="I136" s="1"/>
      <c r="J136" s="1"/>
      <c r="K136" s="1"/>
      <c r="L136" s="1"/>
      <c r="M136" s="1"/>
      <c r="N136" s="1"/>
      <c r="O136" s="1"/>
      <c r="P136" s="1"/>
    </row>
    <row r="137" spans="1:16" ht="16.5" customHeight="1">
      <c r="A137" s="20" t="s">
        <v>143</v>
      </c>
      <c r="B137" s="21"/>
      <c r="C137" s="21"/>
      <c r="D137" s="21"/>
      <c r="E137" s="21"/>
      <c r="F137" s="21"/>
      <c r="G137" s="22"/>
      <c r="H137" s="1"/>
      <c r="I137" s="1"/>
      <c r="J137" s="1"/>
      <c r="K137" s="1"/>
      <c r="L137" s="1"/>
      <c r="M137" s="1"/>
      <c r="N137" s="1"/>
      <c r="O137" s="1"/>
      <c r="P137" s="1"/>
    </row>
    <row r="138" spans="1:16" ht="16.5" customHeight="1">
      <c r="A138" s="20" t="s">
        <v>144</v>
      </c>
      <c r="B138" s="21"/>
      <c r="C138" s="21"/>
      <c r="D138" s="21"/>
      <c r="E138" s="21"/>
      <c r="F138" s="21"/>
      <c r="G138" s="22"/>
      <c r="H138" s="1"/>
      <c r="I138" s="1"/>
      <c r="J138" s="1"/>
      <c r="K138" s="1"/>
      <c r="L138" s="1"/>
      <c r="M138" s="1"/>
      <c r="N138" s="1"/>
      <c r="O138" s="1"/>
      <c r="P138" s="1"/>
    </row>
    <row r="139" spans="1:16" ht="16.5" customHeight="1">
      <c r="A139" s="20" t="s">
        <v>145</v>
      </c>
      <c r="B139" s="21"/>
      <c r="C139" s="21"/>
      <c r="D139" s="21"/>
      <c r="E139" s="21"/>
      <c r="F139" s="21"/>
      <c r="G139" s="22"/>
      <c r="H139" s="1"/>
      <c r="I139" s="1"/>
      <c r="J139" s="1"/>
      <c r="K139" s="1"/>
      <c r="L139" s="1"/>
      <c r="M139" s="1"/>
      <c r="N139" s="1"/>
      <c r="O139" s="1"/>
      <c r="P139" s="1"/>
    </row>
    <row r="140" spans="1:16" ht="16.5" customHeight="1">
      <c r="A140" s="20" t="s">
        <v>146</v>
      </c>
      <c r="B140" s="21"/>
      <c r="C140" s="21"/>
      <c r="D140" s="21"/>
      <c r="E140" s="21"/>
      <c r="F140" s="21"/>
      <c r="G140" s="22"/>
      <c r="H140" s="1"/>
      <c r="I140" s="1"/>
      <c r="J140" s="1"/>
      <c r="K140" s="1"/>
      <c r="L140" s="1"/>
      <c r="M140" s="1"/>
      <c r="N140" s="1"/>
      <c r="O140" s="1"/>
      <c r="P140" s="1"/>
    </row>
    <row r="141" spans="1:16" ht="16.5" customHeight="1">
      <c r="A141" s="20" t="s">
        <v>147</v>
      </c>
      <c r="B141" s="21"/>
      <c r="C141" s="21"/>
      <c r="D141" s="21"/>
      <c r="E141" s="21"/>
      <c r="F141" s="21"/>
      <c r="G141" s="22"/>
      <c r="H141" s="1"/>
      <c r="I141" s="1"/>
      <c r="J141" s="1"/>
      <c r="K141" s="1"/>
      <c r="L141" s="1"/>
      <c r="M141" s="1"/>
      <c r="N141" s="1"/>
      <c r="O141" s="1"/>
      <c r="P141" s="1"/>
    </row>
    <row r="142" spans="1:16" ht="16.5" customHeight="1">
      <c r="A142" s="20" t="s">
        <v>148</v>
      </c>
      <c r="B142" s="21"/>
      <c r="C142" s="21"/>
      <c r="D142" s="21"/>
      <c r="E142" s="21"/>
      <c r="F142" s="21"/>
      <c r="G142" s="22"/>
      <c r="H142" s="1"/>
      <c r="I142" s="1"/>
      <c r="J142" s="1"/>
      <c r="K142" s="1"/>
      <c r="L142" s="1"/>
      <c r="M142" s="1"/>
      <c r="N142" s="1"/>
      <c r="O142" s="1"/>
      <c r="P142" s="1"/>
    </row>
    <row r="143" spans="1:16" ht="16.5" customHeight="1">
      <c r="A143" s="20" t="s">
        <v>149</v>
      </c>
      <c r="B143" s="21"/>
      <c r="C143" s="21"/>
      <c r="D143" s="21"/>
      <c r="E143" s="21"/>
      <c r="F143" s="21"/>
      <c r="G143" s="22"/>
      <c r="H143" s="1"/>
      <c r="I143" s="1"/>
      <c r="J143" s="1"/>
      <c r="K143" s="1"/>
      <c r="L143" s="1"/>
      <c r="M143" s="1"/>
      <c r="N143" s="1"/>
      <c r="O143" s="1"/>
      <c r="P143" s="1"/>
    </row>
    <row r="144" spans="1:16" ht="16.5" customHeight="1">
      <c r="A144" s="20" t="s">
        <v>150</v>
      </c>
      <c r="B144" s="21"/>
      <c r="C144" s="21"/>
      <c r="D144" s="21"/>
      <c r="E144" s="21"/>
      <c r="F144" s="21"/>
      <c r="G144" s="22"/>
      <c r="H144" s="1"/>
      <c r="I144" s="1"/>
      <c r="J144" s="1"/>
      <c r="K144" s="1"/>
      <c r="L144" s="1"/>
      <c r="M144" s="1"/>
      <c r="N144" s="1"/>
      <c r="O144" s="1"/>
      <c r="P144" s="1"/>
    </row>
    <row r="145" spans="1:16" ht="16.5" customHeight="1">
      <c r="A145" s="20" t="s">
        <v>151</v>
      </c>
      <c r="B145" s="21"/>
      <c r="C145" s="21"/>
      <c r="D145" s="21"/>
      <c r="E145" s="21"/>
      <c r="F145" s="21"/>
      <c r="G145" s="22"/>
      <c r="H145" s="1"/>
      <c r="I145" s="1"/>
      <c r="J145" s="1"/>
      <c r="K145" s="1"/>
      <c r="L145" s="1"/>
      <c r="M145" s="1"/>
      <c r="N145" s="1"/>
      <c r="O145" s="1"/>
      <c r="P145" s="1"/>
    </row>
    <row r="146" spans="1:16" ht="16.5" customHeight="1">
      <c r="A146" s="20" t="s">
        <v>152</v>
      </c>
      <c r="B146" s="21"/>
      <c r="C146" s="21"/>
      <c r="D146" s="21"/>
      <c r="E146" s="21"/>
      <c r="F146" s="21"/>
      <c r="G146" s="22"/>
      <c r="H146" s="1"/>
      <c r="I146" s="1"/>
      <c r="J146" s="1"/>
      <c r="K146" s="1"/>
      <c r="L146" s="1"/>
      <c r="M146" s="1"/>
      <c r="N146" s="1"/>
      <c r="O146" s="1"/>
      <c r="P146" s="1"/>
    </row>
    <row r="147" spans="1:16" ht="16.5" customHeight="1">
      <c r="A147" s="20" t="s">
        <v>153</v>
      </c>
      <c r="B147" s="21"/>
      <c r="C147" s="21"/>
      <c r="D147" s="21"/>
      <c r="E147" s="21"/>
      <c r="F147" s="21"/>
      <c r="G147" s="22"/>
      <c r="H147" s="1"/>
      <c r="I147" s="1"/>
      <c r="J147" s="1"/>
      <c r="K147" s="1"/>
      <c r="L147" s="1"/>
      <c r="M147" s="1"/>
      <c r="N147" s="1"/>
      <c r="O147" s="1"/>
      <c r="P147" s="1"/>
    </row>
    <row r="148" spans="1:16" ht="16.5" customHeight="1">
      <c r="A148" s="20" t="s">
        <v>154</v>
      </c>
      <c r="B148" s="21"/>
      <c r="C148" s="21"/>
      <c r="D148" s="21"/>
      <c r="E148" s="21"/>
      <c r="F148" s="21"/>
      <c r="G148" s="22"/>
      <c r="H148" s="1"/>
      <c r="I148" s="1"/>
      <c r="J148" s="1"/>
      <c r="K148" s="1"/>
      <c r="L148" s="1"/>
      <c r="M148" s="1"/>
      <c r="N148" s="1"/>
      <c r="O148" s="1"/>
      <c r="P148" s="1"/>
    </row>
    <row r="149" spans="1:16" ht="16.5" customHeight="1">
      <c r="A149" s="20" t="s">
        <v>155</v>
      </c>
      <c r="B149" s="21"/>
      <c r="C149" s="21"/>
      <c r="D149" s="21"/>
      <c r="E149" s="21"/>
      <c r="F149" s="21"/>
      <c r="G149" s="22"/>
      <c r="H149" s="1"/>
      <c r="I149" s="1"/>
      <c r="J149" s="1"/>
      <c r="K149" s="1"/>
      <c r="L149" s="1"/>
      <c r="M149" s="1"/>
      <c r="N149" s="1"/>
      <c r="O149" s="1"/>
      <c r="P149" s="1"/>
    </row>
    <row r="150" spans="1:16" ht="16.5" customHeight="1">
      <c r="A150" s="20" t="s">
        <v>156</v>
      </c>
      <c r="B150" s="21"/>
      <c r="C150" s="21"/>
      <c r="D150" s="21"/>
      <c r="E150" s="21"/>
      <c r="F150" s="21"/>
      <c r="G150" s="22"/>
      <c r="H150" s="1"/>
      <c r="I150" s="1"/>
      <c r="J150" s="1"/>
      <c r="K150" s="1"/>
      <c r="L150" s="1"/>
      <c r="M150" s="1"/>
      <c r="N150" s="1"/>
      <c r="O150" s="1"/>
      <c r="P150" s="1"/>
    </row>
    <row r="151" spans="1:16" ht="16.5" customHeight="1">
      <c r="A151" s="20" t="s">
        <v>157</v>
      </c>
      <c r="B151" s="21"/>
      <c r="C151" s="21"/>
      <c r="D151" s="21"/>
      <c r="E151" s="21"/>
      <c r="F151" s="21"/>
      <c r="G151" s="22"/>
      <c r="H151" s="1"/>
      <c r="I151" s="1"/>
      <c r="J151" s="1"/>
      <c r="K151" s="1"/>
      <c r="L151" s="1"/>
      <c r="M151" s="1"/>
      <c r="N151" s="1"/>
      <c r="O151" s="1"/>
      <c r="P151" s="1"/>
    </row>
    <row r="152" spans="1:16" ht="16.5" customHeight="1">
      <c r="A152" s="20" t="s">
        <v>158</v>
      </c>
      <c r="B152" s="21"/>
      <c r="C152" s="21"/>
      <c r="D152" s="21"/>
      <c r="E152" s="21"/>
      <c r="F152" s="21"/>
      <c r="G152" s="22"/>
      <c r="H152" s="1"/>
      <c r="I152" s="1"/>
      <c r="J152" s="1"/>
      <c r="K152" s="1"/>
      <c r="L152" s="1"/>
      <c r="M152" s="1"/>
      <c r="N152" s="1"/>
      <c r="O152" s="1"/>
      <c r="P152" s="1"/>
    </row>
    <row r="153" spans="1:16" ht="16.5" customHeight="1">
      <c r="A153" s="20" t="s">
        <v>159</v>
      </c>
      <c r="B153" s="21"/>
      <c r="C153" s="21"/>
      <c r="D153" s="21"/>
      <c r="E153" s="21"/>
      <c r="F153" s="21"/>
      <c r="G153" s="22"/>
      <c r="H153" s="1"/>
      <c r="I153" s="1"/>
      <c r="J153" s="1"/>
      <c r="K153" s="1"/>
      <c r="L153" s="1"/>
      <c r="M153" s="1"/>
      <c r="N153" s="1"/>
      <c r="O153" s="1"/>
      <c r="P153" s="1"/>
    </row>
    <row r="154" spans="1:16" ht="16.5" customHeight="1">
      <c r="A154" s="20" t="s">
        <v>160</v>
      </c>
      <c r="B154" s="21"/>
      <c r="C154" s="21"/>
      <c r="D154" s="21"/>
      <c r="E154" s="21"/>
      <c r="F154" s="21"/>
      <c r="G154" s="22"/>
      <c r="H154" s="1"/>
      <c r="I154" s="1"/>
      <c r="J154" s="1"/>
      <c r="K154" s="1"/>
      <c r="L154" s="1"/>
      <c r="M154" s="1"/>
      <c r="N154" s="1"/>
      <c r="O154" s="1"/>
      <c r="P154" s="1"/>
    </row>
    <row r="155" spans="1:16" ht="16.5" customHeight="1">
      <c r="A155" s="20" t="s">
        <v>161</v>
      </c>
      <c r="B155" s="21"/>
      <c r="C155" s="21"/>
      <c r="D155" s="21"/>
      <c r="E155" s="21"/>
      <c r="F155" s="21"/>
      <c r="G155" s="22"/>
      <c r="H155" s="1"/>
      <c r="I155" s="1"/>
      <c r="J155" s="1"/>
      <c r="K155" s="1"/>
      <c r="L155" s="1"/>
      <c r="M155" s="1"/>
      <c r="N155" s="1"/>
      <c r="O155" s="1"/>
      <c r="P155" s="1"/>
    </row>
    <row r="156" spans="1:16" ht="16.5" customHeight="1">
      <c r="A156" s="20" t="s">
        <v>162</v>
      </c>
      <c r="B156" s="21"/>
      <c r="C156" s="21"/>
      <c r="D156" s="21"/>
      <c r="E156" s="21"/>
      <c r="F156" s="21"/>
      <c r="G156" s="22"/>
      <c r="H156" s="1"/>
      <c r="I156" s="1"/>
      <c r="J156" s="1"/>
      <c r="K156" s="1"/>
      <c r="L156" s="1"/>
      <c r="M156" s="1"/>
      <c r="N156" s="1"/>
      <c r="O156" s="1"/>
      <c r="P156" s="1"/>
    </row>
    <row r="157" spans="1:16" ht="16.5" customHeight="1">
      <c r="A157" s="20" t="s">
        <v>163</v>
      </c>
      <c r="B157" s="21"/>
      <c r="C157" s="21"/>
      <c r="D157" s="21"/>
      <c r="E157" s="21"/>
      <c r="F157" s="21"/>
      <c r="G157" s="22"/>
      <c r="H157" s="1"/>
      <c r="I157" s="1"/>
      <c r="J157" s="1"/>
      <c r="K157" s="1"/>
      <c r="L157" s="1"/>
      <c r="M157" s="1"/>
      <c r="N157" s="1"/>
      <c r="O157" s="1"/>
      <c r="P157" s="1"/>
    </row>
    <row r="158" spans="1:16" ht="16.5" customHeight="1">
      <c r="A158" s="20" t="s">
        <v>164</v>
      </c>
      <c r="B158" s="21"/>
      <c r="C158" s="21"/>
      <c r="D158" s="21"/>
      <c r="E158" s="21"/>
      <c r="F158" s="21"/>
      <c r="G158" s="22"/>
      <c r="H158" s="1"/>
      <c r="I158" s="1"/>
      <c r="J158" s="1"/>
      <c r="K158" s="1"/>
      <c r="L158" s="1"/>
      <c r="M158" s="1"/>
      <c r="N158" s="1"/>
      <c r="O158" s="1"/>
      <c r="P158" s="1"/>
    </row>
    <row r="159" spans="1:16" ht="16.5" customHeight="1">
      <c r="A159" s="20" t="s">
        <v>165</v>
      </c>
      <c r="B159" s="21"/>
      <c r="C159" s="21"/>
      <c r="D159" s="21"/>
      <c r="E159" s="21"/>
      <c r="F159" s="21"/>
      <c r="G159" s="22"/>
      <c r="H159" s="1"/>
      <c r="I159" s="1"/>
      <c r="J159" s="1"/>
      <c r="K159" s="1"/>
      <c r="L159" s="1"/>
      <c r="M159" s="1"/>
      <c r="N159" s="1"/>
      <c r="O159" s="1"/>
      <c r="P159" s="1"/>
    </row>
    <row r="160" spans="1:16" ht="16.5" customHeight="1">
      <c r="A160" s="20" t="s">
        <v>166</v>
      </c>
      <c r="B160" s="21"/>
      <c r="C160" s="21"/>
      <c r="D160" s="21"/>
      <c r="E160" s="21"/>
      <c r="F160" s="21"/>
      <c r="G160" s="22"/>
      <c r="H160" s="1"/>
      <c r="I160" s="1"/>
      <c r="J160" s="1"/>
      <c r="K160" s="1"/>
      <c r="L160" s="1"/>
      <c r="M160" s="1"/>
      <c r="N160" s="1"/>
      <c r="O160" s="1"/>
      <c r="P160" s="1"/>
    </row>
    <row r="161" spans="1:16" ht="16.5" customHeight="1">
      <c r="A161" s="20" t="s">
        <v>167</v>
      </c>
      <c r="B161" s="21"/>
      <c r="C161" s="21"/>
      <c r="D161" s="21"/>
      <c r="E161" s="21"/>
      <c r="F161" s="21"/>
      <c r="G161" s="22"/>
      <c r="H161" s="1"/>
      <c r="I161" s="1"/>
      <c r="J161" s="1"/>
      <c r="K161" s="1"/>
      <c r="L161" s="1"/>
      <c r="M161" s="1"/>
      <c r="N161" s="1"/>
      <c r="O161" s="1"/>
      <c r="P161" s="1"/>
    </row>
    <row r="162" spans="1:16" ht="16.5" customHeight="1">
      <c r="A162" s="20" t="s">
        <v>168</v>
      </c>
      <c r="B162" s="21"/>
      <c r="C162" s="21"/>
      <c r="D162" s="21"/>
      <c r="E162" s="21"/>
      <c r="F162" s="21"/>
      <c r="G162" s="22"/>
      <c r="H162" s="1"/>
      <c r="I162" s="1"/>
      <c r="J162" s="1"/>
      <c r="K162" s="1"/>
      <c r="L162" s="1"/>
      <c r="M162" s="1"/>
      <c r="N162" s="1"/>
      <c r="O162" s="1"/>
      <c r="P162" s="1"/>
    </row>
    <row r="163" spans="1:16" ht="16.5" customHeight="1">
      <c r="A163" s="20" t="s">
        <v>169</v>
      </c>
      <c r="B163" s="21"/>
      <c r="C163" s="21"/>
      <c r="D163" s="21"/>
      <c r="E163" s="21"/>
      <c r="F163" s="21"/>
      <c r="G163" s="22"/>
      <c r="H163" s="1"/>
      <c r="I163" s="1"/>
      <c r="J163" s="1"/>
      <c r="K163" s="1"/>
      <c r="L163" s="1"/>
      <c r="M163" s="1"/>
      <c r="N163" s="1"/>
      <c r="O163" s="1"/>
      <c r="P163" s="1"/>
    </row>
    <row r="164" spans="1:16" ht="16.5" customHeight="1">
      <c r="A164" s="20" t="s">
        <v>170</v>
      </c>
      <c r="B164" s="21"/>
      <c r="C164" s="21"/>
      <c r="D164" s="21"/>
      <c r="E164" s="21"/>
      <c r="F164" s="21"/>
      <c r="G164" s="22"/>
      <c r="H164" s="1"/>
      <c r="I164" s="1"/>
      <c r="J164" s="1"/>
      <c r="K164" s="1"/>
      <c r="L164" s="1"/>
      <c r="M164" s="1"/>
      <c r="N164" s="1"/>
      <c r="O164" s="1"/>
      <c r="P164" s="1"/>
    </row>
    <row r="165" spans="1:16" ht="16.5" customHeight="1">
      <c r="A165" s="20" t="s">
        <v>171</v>
      </c>
      <c r="B165" s="21"/>
      <c r="C165" s="21"/>
      <c r="D165" s="21"/>
      <c r="E165" s="21"/>
      <c r="F165" s="21"/>
      <c r="G165" s="22"/>
      <c r="H165" s="1"/>
      <c r="I165" s="1"/>
      <c r="J165" s="1"/>
      <c r="K165" s="1"/>
      <c r="L165" s="1"/>
      <c r="M165" s="1"/>
      <c r="N165" s="1"/>
      <c r="O165" s="1"/>
      <c r="P165" s="1"/>
    </row>
    <row r="166" spans="1:16" ht="16.5" customHeight="1">
      <c r="A166" s="20" t="s">
        <v>172</v>
      </c>
      <c r="B166" s="21"/>
      <c r="C166" s="21"/>
      <c r="D166" s="21"/>
      <c r="E166" s="21"/>
      <c r="F166" s="21"/>
      <c r="G166" s="22"/>
      <c r="H166" s="1"/>
      <c r="I166" s="1"/>
      <c r="J166" s="1"/>
      <c r="K166" s="1"/>
      <c r="L166" s="1"/>
      <c r="M166" s="1"/>
      <c r="N166" s="1"/>
      <c r="O166" s="1"/>
      <c r="P166" s="1"/>
    </row>
    <row r="167" spans="1:16" ht="16.5" customHeight="1">
      <c r="A167" s="20" t="s">
        <v>173</v>
      </c>
      <c r="B167" s="21"/>
      <c r="C167" s="21"/>
      <c r="D167" s="21"/>
      <c r="E167" s="21"/>
      <c r="F167" s="21"/>
      <c r="G167" s="22"/>
      <c r="H167" s="1"/>
      <c r="I167" s="1"/>
      <c r="J167" s="1"/>
      <c r="K167" s="1"/>
      <c r="L167" s="1"/>
      <c r="M167" s="1"/>
      <c r="N167" s="1"/>
      <c r="O167" s="1"/>
      <c r="P167" s="1"/>
    </row>
    <row r="168" spans="1:16" ht="16.5" customHeight="1">
      <c r="A168" s="20" t="s">
        <v>174</v>
      </c>
      <c r="B168" s="21"/>
      <c r="C168" s="21"/>
      <c r="D168" s="21"/>
      <c r="E168" s="21"/>
      <c r="F168" s="21"/>
      <c r="G168" s="22"/>
      <c r="H168" s="1"/>
      <c r="I168" s="1"/>
      <c r="J168" s="1"/>
      <c r="K168" s="1"/>
      <c r="L168" s="1"/>
      <c r="M168" s="1"/>
      <c r="N168" s="1"/>
      <c r="O168" s="1"/>
      <c r="P168" s="1"/>
    </row>
    <row r="169" spans="1:16" ht="16.5" customHeight="1">
      <c r="A169" s="20" t="s">
        <v>175</v>
      </c>
      <c r="B169" s="21"/>
      <c r="C169" s="21"/>
      <c r="D169" s="21"/>
      <c r="E169" s="21"/>
      <c r="F169" s="21"/>
      <c r="G169" s="22"/>
      <c r="H169" s="1"/>
      <c r="I169" s="1"/>
      <c r="J169" s="1"/>
      <c r="K169" s="1"/>
      <c r="L169" s="1"/>
      <c r="M169" s="1"/>
      <c r="N169" s="1"/>
      <c r="O169" s="1"/>
      <c r="P169" s="1"/>
    </row>
    <row r="170" spans="1:16" ht="16.5" customHeight="1">
      <c r="A170" s="20" t="s">
        <v>176</v>
      </c>
      <c r="B170" s="21"/>
      <c r="C170" s="21"/>
      <c r="D170" s="21"/>
      <c r="E170" s="21"/>
      <c r="F170" s="21"/>
      <c r="G170" s="22"/>
      <c r="H170" s="1"/>
      <c r="I170" s="1"/>
      <c r="J170" s="1"/>
      <c r="K170" s="1"/>
      <c r="L170" s="1"/>
      <c r="M170" s="1"/>
      <c r="N170" s="1"/>
      <c r="O170" s="1"/>
      <c r="P170" s="1"/>
    </row>
    <row r="171" spans="1:16" ht="16.5" customHeight="1">
      <c r="A171" s="20" t="s">
        <v>177</v>
      </c>
      <c r="B171" s="21"/>
      <c r="C171" s="21"/>
      <c r="D171" s="21"/>
      <c r="E171" s="21"/>
      <c r="F171" s="21"/>
      <c r="G171" s="22"/>
      <c r="H171" s="1"/>
      <c r="I171" s="1"/>
      <c r="J171" s="1"/>
      <c r="K171" s="1"/>
      <c r="L171" s="1"/>
      <c r="M171" s="1"/>
      <c r="N171" s="1"/>
      <c r="O171" s="1"/>
      <c r="P171" s="1"/>
    </row>
    <row r="172" spans="1:16" ht="16.5" customHeight="1">
      <c r="A172" s="20" t="s">
        <v>178</v>
      </c>
      <c r="B172" s="21"/>
      <c r="C172" s="21"/>
      <c r="D172" s="21"/>
      <c r="E172" s="21"/>
      <c r="F172" s="21"/>
      <c r="G172" s="22"/>
      <c r="H172" s="1"/>
      <c r="I172" s="1"/>
      <c r="J172" s="1"/>
      <c r="K172" s="1"/>
      <c r="L172" s="1"/>
      <c r="M172" s="1"/>
      <c r="N172" s="1"/>
      <c r="O172" s="1"/>
      <c r="P172" s="1"/>
    </row>
    <row r="173" spans="1:16" ht="16.5" customHeight="1">
      <c r="A173" s="20" t="s">
        <v>179</v>
      </c>
      <c r="B173" s="21"/>
      <c r="C173" s="21"/>
      <c r="D173" s="21"/>
      <c r="E173" s="21"/>
      <c r="F173" s="21"/>
      <c r="G173" s="22"/>
      <c r="H173" s="1"/>
      <c r="I173" s="1"/>
      <c r="J173" s="1"/>
      <c r="K173" s="1"/>
      <c r="L173" s="1"/>
      <c r="M173" s="1"/>
      <c r="N173" s="1"/>
      <c r="O173" s="1"/>
      <c r="P173" s="1"/>
    </row>
    <row r="174" spans="1:16" ht="16.5" customHeight="1">
      <c r="A174" s="20" t="s">
        <v>180</v>
      </c>
      <c r="B174" s="21"/>
      <c r="C174" s="21"/>
      <c r="D174" s="21"/>
      <c r="E174" s="21"/>
      <c r="F174" s="21"/>
      <c r="G174" s="22"/>
      <c r="H174" s="1"/>
      <c r="I174" s="1"/>
      <c r="J174" s="1"/>
      <c r="K174" s="1"/>
      <c r="L174" s="1"/>
      <c r="M174" s="1"/>
      <c r="N174" s="1"/>
      <c r="O174" s="1"/>
      <c r="P174" s="1"/>
    </row>
    <row r="175" spans="1:16" ht="16.5" customHeight="1">
      <c r="A175" s="20" t="s">
        <v>181</v>
      </c>
      <c r="B175" s="21"/>
      <c r="C175" s="21"/>
      <c r="D175" s="21"/>
      <c r="E175" s="21"/>
      <c r="F175" s="21"/>
      <c r="G175" s="22"/>
      <c r="H175" s="1"/>
      <c r="I175" s="1"/>
      <c r="J175" s="1"/>
      <c r="K175" s="1"/>
      <c r="L175" s="1"/>
      <c r="M175" s="1"/>
      <c r="N175" s="1"/>
      <c r="O175" s="1"/>
      <c r="P175" s="1"/>
    </row>
    <row r="176" spans="1:16" ht="16.5" customHeight="1">
      <c r="A176" s="20" t="s">
        <v>182</v>
      </c>
      <c r="B176" s="21"/>
      <c r="C176" s="21"/>
      <c r="D176" s="21"/>
      <c r="E176" s="21"/>
      <c r="F176" s="21"/>
      <c r="G176" s="22"/>
      <c r="H176" s="1"/>
      <c r="I176" s="1"/>
      <c r="J176" s="1"/>
      <c r="K176" s="1"/>
      <c r="L176" s="1"/>
      <c r="M176" s="1"/>
      <c r="N176" s="1"/>
      <c r="O176" s="1"/>
      <c r="P176" s="1"/>
    </row>
    <row r="177" spans="1:16" ht="16.5" customHeight="1">
      <c r="A177" s="20" t="s">
        <v>183</v>
      </c>
      <c r="B177" s="21"/>
      <c r="C177" s="21"/>
      <c r="D177" s="21"/>
      <c r="E177" s="21"/>
      <c r="F177" s="21"/>
      <c r="G177" s="22"/>
      <c r="H177" s="1"/>
      <c r="I177" s="1"/>
      <c r="J177" s="1"/>
      <c r="K177" s="1"/>
      <c r="L177" s="1"/>
      <c r="M177" s="1"/>
      <c r="N177" s="1"/>
      <c r="O177" s="1"/>
      <c r="P177" s="1"/>
    </row>
    <row r="178" spans="1:16" ht="16.5" customHeight="1">
      <c r="A178" s="20" t="s">
        <v>184</v>
      </c>
      <c r="B178" s="21"/>
      <c r="C178" s="21"/>
      <c r="D178" s="21"/>
      <c r="E178" s="21"/>
      <c r="F178" s="21"/>
      <c r="G178" s="22"/>
      <c r="H178" s="1"/>
      <c r="I178" s="1"/>
      <c r="J178" s="1"/>
      <c r="K178" s="1"/>
      <c r="L178" s="1"/>
      <c r="M178" s="1"/>
      <c r="N178" s="1"/>
      <c r="O178" s="1"/>
      <c r="P178" s="1"/>
    </row>
    <row r="179" spans="1:16" ht="16.5" customHeight="1">
      <c r="A179" s="20" t="s">
        <v>185</v>
      </c>
      <c r="B179" s="21"/>
      <c r="C179" s="21"/>
      <c r="D179" s="21"/>
      <c r="E179" s="21"/>
      <c r="F179" s="21"/>
      <c r="G179" s="22"/>
      <c r="H179" s="1"/>
      <c r="I179" s="1"/>
      <c r="J179" s="1"/>
      <c r="K179" s="1"/>
      <c r="L179" s="1"/>
      <c r="M179" s="1"/>
      <c r="N179" s="1"/>
      <c r="O179" s="1"/>
      <c r="P179" s="1"/>
    </row>
    <row r="180" spans="1:16" ht="16.5" customHeight="1">
      <c r="A180" s="20" t="s">
        <v>186</v>
      </c>
      <c r="B180" s="21"/>
      <c r="C180" s="21"/>
      <c r="D180" s="21"/>
      <c r="E180" s="21"/>
      <c r="F180" s="21"/>
      <c r="G180" s="22"/>
      <c r="H180" s="1"/>
      <c r="I180" s="1"/>
      <c r="J180" s="1"/>
      <c r="K180" s="1"/>
      <c r="L180" s="1"/>
      <c r="M180" s="1"/>
      <c r="N180" s="1"/>
      <c r="O180" s="1"/>
      <c r="P180" s="1"/>
    </row>
    <row r="181" spans="1:16" ht="16.5" customHeight="1">
      <c r="A181" s="20" t="s">
        <v>187</v>
      </c>
      <c r="B181" s="21"/>
      <c r="C181" s="21"/>
      <c r="D181" s="21"/>
      <c r="E181" s="21"/>
      <c r="F181" s="21"/>
      <c r="G181" s="22"/>
      <c r="H181" s="1"/>
      <c r="I181" s="1"/>
      <c r="J181" s="1"/>
      <c r="K181" s="1"/>
      <c r="L181" s="1"/>
      <c r="M181" s="1"/>
      <c r="N181" s="1"/>
      <c r="O181" s="1"/>
      <c r="P181" s="1"/>
    </row>
    <row r="182" spans="1:16" ht="16.5" customHeight="1">
      <c r="A182" s="20" t="s">
        <v>188</v>
      </c>
      <c r="B182" s="21"/>
      <c r="C182" s="21"/>
      <c r="D182" s="21"/>
      <c r="E182" s="21"/>
      <c r="F182" s="21"/>
      <c r="G182" s="22"/>
      <c r="H182" s="1"/>
      <c r="I182" s="1"/>
      <c r="J182" s="1"/>
      <c r="K182" s="1"/>
      <c r="L182" s="1"/>
      <c r="M182" s="1"/>
      <c r="N182" s="1"/>
      <c r="O182" s="1"/>
      <c r="P182" s="1"/>
    </row>
    <row r="183" spans="1:16" ht="16.5" customHeight="1">
      <c r="A183" s="20" t="s">
        <v>189</v>
      </c>
      <c r="B183" s="21"/>
      <c r="C183" s="21"/>
      <c r="D183" s="21"/>
      <c r="E183" s="21"/>
      <c r="F183" s="21"/>
      <c r="G183" s="22"/>
      <c r="H183" s="1"/>
      <c r="I183" s="1"/>
      <c r="J183" s="1"/>
      <c r="K183" s="1"/>
      <c r="L183" s="1"/>
      <c r="M183" s="1"/>
      <c r="N183" s="1"/>
      <c r="O183" s="1"/>
      <c r="P183" s="1"/>
    </row>
    <row r="184" spans="1:16" ht="16.5" customHeight="1">
      <c r="A184" s="20" t="s">
        <v>190</v>
      </c>
      <c r="B184" s="21"/>
      <c r="C184" s="21"/>
      <c r="D184" s="21"/>
      <c r="E184" s="21"/>
      <c r="F184" s="21"/>
      <c r="G184" s="22"/>
      <c r="H184" s="1"/>
      <c r="I184" s="1"/>
      <c r="J184" s="1"/>
      <c r="K184" s="1"/>
      <c r="L184" s="1"/>
      <c r="M184" s="1"/>
      <c r="N184" s="1"/>
      <c r="O184" s="1"/>
      <c r="P184" s="1"/>
    </row>
    <row r="185" spans="1:16" ht="16.5" customHeight="1">
      <c r="A185" s="20" t="s">
        <v>191</v>
      </c>
      <c r="B185" s="21"/>
      <c r="C185" s="21"/>
      <c r="D185" s="21"/>
      <c r="E185" s="21"/>
      <c r="F185" s="21"/>
      <c r="G185" s="22"/>
      <c r="H185" s="1"/>
      <c r="I185" s="1"/>
      <c r="J185" s="1"/>
      <c r="K185" s="1"/>
      <c r="L185" s="1"/>
      <c r="M185" s="1"/>
      <c r="N185" s="1"/>
      <c r="O185" s="1"/>
      <c r="P185" s="1"/>
    </row>
    <row r="186" spans="1:16" ht="16.5" customHeight="1">
      <c r="A186" s="20" t="s">
        <v>192</v>
      </c>
      <c r="B186" s="21"/>
      <c r="C186" s="21"/>
      <c r="D186" s="21"/>
      <c r="E186" s="21"/>
      <c r="F186" s="21"/>
      <c r="G186" s="22"/>
      <c r="H186" s="1"/>
      <c r="I186" s="1"/>
      <c r="J186" s="1"/>
      <c r="K186" s="1"/>
      <c r="L186" s="1"/>
      <c r="M186" s="1"/>
      <c r="N186" s="1"/>
      <c r="O186" s="1"/>
      <c r="P186" s="1"/>
    </row>
    <row r="187" spans="1:16" ht="16.5" customHeight="1">
      <c r="A187" s="20" t="s">
        <v>193</v>
      </c>
      <c r="B187" s="21"/>
      <c r="C187" s="21"/>
      <c r="D187" s="21"/>
      <c r="E187" s="21"/>
      <c r="F187" s="21"/>
      <c r="G187" s="22"/>
      <c r="H187" s="1"/>
      <c r="I187" s="1"/>
      <c r="J187" s="1"/>
      <c r="K187" s="1"/>
      <c r="L187" s="1"/>
      <c r="M187" s="1"/>
      <c r="N187" s="1"/>
      <c r="O187" s="1"/>
      <c r="P187" s="1"/>
    </row>
    <row r="188" spans="1:16" ht="16.5" customHeight="1">
      <c r="A188" s="20" t="s">
        <v>194</v>
      </c>
      <c r="B188" s="21"/>
      <c r="C188" s="21"/>
      <c r="D188" s="21"/>
      <c r="E188" s="21"/>
      <c r="F188" s="21"/>
      <c r="G188" s="22"/>
      <c r="H188" s="1"/>
      <c r="I188" s="1"/>
      <c r="J188" s="1"/>
      <c r="K188" s="1"/>
      <c r="L188" s="1"/>
      <c r="M188" s="1"/>
      <c r="N188" s="1"/>
      <c r="O188" s="1"/>
      <c r="P188" s="1"/>
    </row>
    <row r="189" spans="1:16" ht="16.5" customHeight="1">
      <c r="A189" s="20" t="s">
        <v>195</v>
      </c>
      <c r="B189" s="21"/>
      <c r="C189" s="21"/>
      <c r="D189" s="21"/>
      <c r="E189" s="21"/>
      <c r="F189" s="21"/>
      <c r="G189" s="22"/>
      <c r="H189" s="1"/>
      <c r="I189" s="1"/>
      <c r="J189" s="1"/>
      <c r="K189" s="1"/>
      <c r="L189" s="1"/>
      <c r="M189" s="1"/>
      <c r="N189" s="1"/>
      <c r="O189" s="1"/>
      <c r="P189" s="1"/>
    </row>
    <row r="190" spans="1:16" ht="16.5" customHeight="1">
      <c r="A190" s="20" t="s">
        <v>196</v>
      </c>
      <c r="B190" s="21"/>
      <c r="C190" s="21"/>
      <c r="D190" s="21"/>
      <c r="E190" s="21"/>
      <c r="F190" s="21"/>
      <c r="G190" s="22"/>
      <c r="H190" s="1"/>
      <c r="I190" s="1"/>
      <c r="J190" s="1"/>
      <c r="K190" s="1"/>
      <c r="L190" s="1"/>
      <c r="M190" s="1"/>
      <c r="N190" s="1"/>
      <c r="O190" s="1"/>
      <c r="P190" s="1"/>
    </row>
    <row r="191" spans="1:16" ht="16.5" customHeight="1">
      <c r="A191" s="20" t="s">
        <v>197</v>
      </c>
      <c r="B191" s="21"/>
      <c r="C191" s="21"/>
      <c r="D191" s="21"/>
      <c r="E191" s="21"/>
      <c r="F191" s="21"/>
      <c r="G191" s="22"/>
      <c r="H191" s="1"/>
      <c r="I191" s="1"/>
      <c r="J191" s="1"/>
      <c r="K191" s="1"/>
      <c r="L191" s="1"/>
      <c r="M191" s="1"/>
      <c r="N191" s="1"/>
      <c r="O191" s="1"/>
      <c r="P191" s="1"/>
    </row>
    <row r="192" spans="1:16" ht="16.5" customHeight="1">
      <c r="A192" s="20" t="s">
        <v>198</v>
      </c>
      <c r="B192" s="21"/>
      <c r="C192" s="21"/>
      <c r="D192" s="21"/>
      <c r="E192" s="21"/>
      <c r="F192" s="21"/>
      <c r="G192" s="22"/>
      <c r="H192" s="1"/>
      <c r="I192" s="1"/>
      <c r="J192" s="1"/>
      <c r="K192" s="1"/>
      <c r="L192" s="1"/>
      <c r="M192" s="1"/>
      <c r="N192" s="1"/>
      <c r="O192" s="1"/>
      <c r="P192" s="1"/>
    </row>
    <row r="193" spans="1:16" ht="16.5" customHeight="1">
      <c r="A193" s="20" t="s">
        <v>199</v>
      </c>
      <c r="B193" s="21"/>
      <c r="C193" s="21"/>
      <c r="D193" s="21"/>
      <c r="E193" s="21"/>
      <c r="F193" s="21"/>
      <c r="G193" s="22"/>
      <c r="H193" s="1"/>
      <c r="I193" s="1"/>
      <c r="J193" s="1"/>
      <c r="K193" s="1"/>
      <c r="L193" s="1"/>
      <c r="M193" s="1"/>
      <c r="N193" s="1"/>
      <c r="O193" s="1"/>
      <c r="P193" s="1"/>
    </row>
    <row r="194" spans="1:16" ht="16.5" customHeight="1">
      <c r="A194" s="20" t="s">
        <v>200</v>
      </c>
      <c r="B194" s="21"/>
      <c r="C194" s="21"/>
      <c r="D194" s="21"/>
      <c r="E194" s="21"/>
      <c r="F194" s="21"/>
      <c r="G194" s="22"/>
      <c r="H194" s="1"/>
      <c r="I194" s="1"/>
      <c r="J194" s="1"/>
      <c r="K194" s="1"/>
      <c r="L194" s="1"/>
      <c r="M194" s="1"/>
      <c r="N194" s="1"/>
      <c r="O194" s="1"/>
      <c r="P194" s="1"/>
    </row>
    <row r="195" spans="1:16" ht="16.5" customHeight="1">
      <c r="A195" s="20" t="s">
        <v>201</v>
      </c>
      <c r="B195" s="21"/>
      <c r="C195" s="21"/>
      <c r="D195" s="21"/>
      <c r="E195" s="21"/>
      <c r="F195" s="21"/>
      <c r="G195" s="22"/>
      <c r="H195" s="1"/>
      <c r="I195" s="1"/>
      <c r="J195" s="1"/>
      <c r="K195" s="1"/>
      <c r="L195" s="1"/>
      <c r="M195" s="1"/>
      <c r="N195" s="1"/>
      <c r="O195" s="1"/>
      <c r="P195" s="1"/>
    </row>
    <row r="196" spans="1:16" ht="16.5" customHeight="1">
      <c r="A196" s="20" t="s">
        <v>202</v>
      </c>
      <c r="B196" s="21"/>
      <c r="C196" s="21"/>
      <c r="D196" s="21"/>
      <c r="E196" s="21"/>
      <c r="F196" s="21"/>
      <c r="G196" s="22"/>
      <c r="H196" s="1"/>
      <c r="I196" s="1"/>
      <c r="J196" s="1"/>
      <c r="K196" s="1"/>
      <c r="L196" s="1"/>
      <c r="M196" s="1"/>
      <c r="N196" s="1"/>
      <c r="O196" s="1"/>
      <c r="P196" s="1"/>
    </row>
    <row r="197" spans="1:16" ht="16.5" customHeight="1">
      <c r="A197" s="20" t="s">
        <v>203</v>
      </c>
      <c r="B197" s="21"/>
      <c r="C197" s="21"/>
      <c r="D197" s="21"/>
      <c r="E197" s="21"/>
      <c r="F197" s="21"/>
      <c r="G197" s="22"/>
      <c r="H197" s="1"/>
      <c r="I197" s="1"/>
      <c r="J197" s="1"/>
      <c r="K197" s="1"/>
      <c r="L197" s="1"/>
      <c r="M197" s="1"/>
      <c r="N197" s="1"/>
      <c r="O197" s="1"/>
      <c r="P197" s="1"/>
    </row>
    <row r="198" spans="1:16" ht="16.5" customHeight="1">
      <c r="A198" s="20" t="s">
        <v>204</v>
      </c>
      <c r="B198" s="21"/>
      <c r="C198" s="21"/>
      <c r="D198" s="21"/>
      <c r="E198" s="21"/>
      <c r="F198" s="21"/>
      <c r="G198" s="22"/>
      <c r="H198" s="1"/>
      <c r="I198" s="1"/>
      <c r="J198" s="1"/>
      <c r="K198" s="1"/>
      <c r="L198" s="1"/>
      <c r="M198" s="1"/>
      <c r="N198" s="1"/>
      <c r="O198" s="1"/>
      <c r="P198" s="1"/>
    </row>
    <row r="199" spans="1:16" ht="16.5" customHeight="1">
      <c r="A199" s="20" t="s">
        <v>205</v>
      </c>
      <c r="B199" s="21"/>
      <c r="C199" s="21"/>
      <c r="D199" s="21"/>
      <c r="E199" s="21"/>
      <c r="F199" s="21"/>
      <c r="G199" s="22"/>
      <c r="H199" s="1"/>
      <c r="I199" s="1"/>
      <c r="J199" s="1"/>
      <c r="K199" s="1"/>
      <c r="L199" s="1"/>
      <c r="M199" s="1"/>
      <c r="N199" s="1"/>
      <c r="O199" s="1"/>
      <c r="P199" s="1"/>
    </row>
    <row r="200" spans="1:16" ht="16.5" customHeight="1">
      <c r="A200" s="20" t="s">
        <v>206</v>
      </c>
      <c r="B200" s="21"/>
      <c r="C200" s="21"/>
      <c r="D200" s="21"/>
      <c r="E200" s="21"/>
      <c r="F200" s="21"/>
      <c r="G200" s="22"/>
      <c r="H200" s="1"/>
      <c r="I200" s="1"/>
      <c r="J200" s="1"/>
      <c r="K200" s="1"/>
      <c r="L200" s="1"/>
      <c r="M200" s="1"/>
      <c r="N200" s="1"/>
      <c r="O200" s="1"/>
      <c r="P200" s="1"/>
    </row>
    <row r="201" spans="1:16" ht="16.5" customHeight="1">
      <c r="A201" s="20" t="s">
        <v>207</v>
      </c>
      <c r="B201" s="21"/>
      <c r="C201" s="21"/>
      <c r="D201" s="21"/>
      <c r="E201" s="21"/>
      <c r="F201" s="21"/>
      <c r="G201" s="22"/>
      <c r="H201" s="1"/>
      <c r="I201" s="1"/>
      <c r="J201" s="1"/>
      <c r="K201" s="1"/>
      <c r="L201" s="1"/>
      <c r="M201" s="1"/>
      <c r="N201" s="1"/>
      <c r="O201" s="1"/>
      <c r="P201" s="1"/>
    </row>
    <row r="202" spans="1:16" ht="16.5" customHeight="1">
      <c r="A202" s="20" t="s">
        <v>208</v>
      </c>
      <c r="B202" s="21"/>
      <c r="C202" s="21"/>
      <c r="D202" s="21"/>
      <c r="E202" s="21"/>
      <c r="F202" s="21"/>
      <c r="G202" s="22"/>
      <c r="H202" s="1"/>
      <c r="I202" s="1"/>
      <c r="J202" s="1"/>
      <c r="K202" s="1"/>
      <c r="L202" s="1"/>
      <c r="M202" s="1"/>
      <c r="N202" s="1"/>
      <c r="O202" s="1"/>
      <c r="P202" s="1"/>
    </row>
    <row r="203" spans="1:16" ht="16.5" customHeight="1">
      <c r="A203" s="20" t="s">
        <v>209</v>
      </c>
      <c r="B203" s="21"/>
      <c r="C203" s="21"/>
      <c r="D203" s="21"/>
      <c r="E203" s="21"/>
      <c r="F203" s="21"/>
      <c r="G203" s="22"/>
      <c r="H203" s="1"/>
      <c r="I203" s="1"/>
      <c r="J203" s="1"/>
      <c r="K203" s="1"/>
      <c r="L203" s="1"/>
      <c r="M203" s="1"/>
      <c r="N203" s="1"/>
      <c r="O203" s="1"/>
      <c r="P203" s="1"/>
    </row>
    <row r="204" spans="1:16" ht="16.5" customHeight="1">
      <c r="A204" s="20" t="s">
        <v>210</v>
      </c>
      <c r="B204" s="21"/>
      <c r="C204" s="21"/>
      <c r="D204" s="21"/>
      <c r="E204" s="21"/>
      <c r="F204" s="21"/>
      <c r="G204" s="22"/>
      <c r="H204" s="1"/>
      <c r="I204" s="1"/>
      <c r="J204" s="1"/>
      <c r="K204" s="1"/>
      <c r="L204" s="1"/>
      <c r="M204" s="1"/>
      <c r="N204" s="1"/>
      <c r="O204" s="1"/>
      <c r="P204" s="1"/>
    </row>
    <row r="205" spans="1:16" ht="16.5" customHeight="1">
      <c r="A205" s="20" t="s">
        <v>211</v>
      </c>
      <c r="B205" s="21"/>
      <c r="C205" s="21"/>
      <c r="D205" s="21"/>
      <c r="E205" s="21"/>
      <c r="F205" s="21"/>
      <c r="G205" s="22"/>
      <c r="H205" s="1"/>
      <c r="I205" s="1"/>
      <c r="J205" s="1"/>
      <c r="K205" s="1"/>
      <c r="L205" s="1"/>
      <c r="M205" s="1"/>
      <c r="N205" s="1"/>
      <c r="O205" s="1"/>
      <c r="P205" s="1"/>
    </row>
    <row r="206" spans="1:16" ht="16.5" customHeight="1">
      <c r="A206" s="20" t="s">
        <v>212</v>
      </c>
      <c r="B206" s="21"/>
      <c r="C206" s="21"/>
      <c r="D206" s="21"/>
      <c r="E206" s="21"/>
      <c r="F206" s="21"/>
      <c r="G206" s="22"/>
      <c r="H206" s="1"/>
      <c r="I206" s="1"/>
      <c r="J206" s="1"/>
      <c r="K206" s="1"/>
      <c r="L206" s="1"/>
      <c r="M206" s="1"/>
      <c r="N206" s="1"/>
      <c r="O206" s="1"/>
      <c r="P206" s="1"/>
    </row>
    <row r="207" spans="1:16" ht="16.5" customHeight="1">
      <c r="A207" s="20" t="s">
        <v>213</v>
      </c>
      <c r="B207" s="21"/>
      <c r="C207" s="21"/>
      <c r="D207" s="21"/>
      <c r="E207" s="21"/>
      <c r="F207" s="21"/>
      <c r="G207" s="22"/>
      <c r="H207" s="1"/>
      <c r="I207" s="1"/>
      <c r="J207" s="1"/>
      <c r="K207" s="1"/>
      <c r="L207" s="1"/>
      <c r="M207" s="1"/>
      <c r="N207" s="1"/>
      <c r="O207" s="1"/>
      <c r="P207" s="1"/>
    </row>
    <row r="208" spans="1:16" ht="16.5" customHeight="1">
      <c r="A208" s="20" t="s">
        <v>214</v>
      </c>
      <c r="B208" s="21"/>
      <c r="C208" s="21"/>
      <c r="D208" s="21"/>
      <c r="E208" s="21"/>
      <c r="F208" s="21"/>
      <c r="G208" s="22"/>
      <c r="H208" s="1"/>
      <c r="I208" s="1"/>
      <c r="J208" s="1"/>
      <c r="K208" s="1"/>
      <c r="L208" s="1"/>
      <c r="M208" s="1"/>
      <c r="N208" s="1"/>
      <c r="O208" s="1"/>
      <c r="P208" s="1"/>
    </row>
    <row r="209" spans="1:16" ht="16.5" customHeight="1">
      <c r="A209" s="20" t="s">
        <v>215</v>
      </c>
      <c r="B209" s="21"/>
      <c r="C209" s="21"/>
      <c r="D209" s="21"/>
      <c r="E209" s="21"/>
      <c r="F209" s="21"/>
      <c r="G209" s="22"/>
      <c r="H209" s="1"/>
      <c r="I209" s="1"/>
      <c r="J209" s="1"/>
      <c r="K209" s="1"/>
      <c r="L209" s="1"/>
      <c r="M209" s="1"/>
      <c r="N209" s="1"/>
      <c r="O209" s="1"/>
      <c r="P209" s="1"/>
    </row>
    <row r="210" spans="1:16" ht="16.5" customHeight="1">
      <c r="A210" s="20" t="s">
        <v>216</v>
      </c>
      <c r="B210" s="21"/>
      <c r="C210" s="21"/>
      <c r="D210" s="21"/>
      <c r="E210" s="21"/>
      <c r="F210" s="21"/>
      <c r="G210" s="22"/>
      <c r="H210" s="1"/>
      <c r="I210" s="1"/>
      <c r="J210" s="1"/>
      <c r="K210" s="1"/>
      <c r="L210" s="1"/>
      <c r="M210" s="1"/>
      <c r="N210" s="1"/>
      <c r="O210" s="1"/>
      <c r="P210" s="1"/>
    </row>
    <row r="211" spans="1:16" ht="16.5" customHeight="1">
      <c r="A211" s="20" t="s">
        <v>217</v>
      </c>
      <c r="B211" s="21"/>
      <c r="C211" s="21"/>
      <c r="D211" s="21"/>
      <c r="E211" s="21"/>
      <c r="F211" s="21"/>
      <c r="G211" s="22"/>
      <c r="H211" s="1"/>
      <c r="I211" s="1"/>
      <c r="J211" s="1"/>
      <c r="K211" s="1"/>
      <c r="L211" s="1"/>
      <c r="M211" s="1"/>
      <c r="N211" s="1"/>
      <c r="O211" s="1"/>
      <c r="P211" s="1"/>
    </row>
    <row r="212" spans="1:16" ht="16.5" customHeight="1">
      <c r="A212" s="20" t="s">
        <v>218</v>
      </c>
      <c r="B212" s="21"/>
      <c r="C212" s="21"/>
      <c r="D212" s="21"/>
      <c r="E212" s="21"/>
      <c r="F212" s="21"/>
      <c r="G212" s="22"/>
      <c r="H212" s="1"/>
      <c r="I212" s="1"/>
      <c r="J212" s="1"/>
      <c r="K212" s="1"/>
      <c r="L212" s="1"/>
      <c r="M212" s="1"/>
      <c r="N212" s="1"/>
      <c r="O212" s="1"/>
      <c r="P212" s="1"/>
    </row>
    <row r="213" spans="1:16" ht="16.5" customHeight="1">
      <c r="A213" s="20" t="s">
        <v>219</v>
      </c>
      <c r="B213" s="21"/>
      <c r="C213" s="21"/>
      <c r="D213" s="21"/>
      <c r="E213" s="21"/>
      <c r="F213" s="21"/>
      <c r="G213" s="22"/>
      <c r="H213" s="1"/>
      <c r="I213" s="1"/>
      <c r="J213" s="1"/>
      <c r="K213" s="1"/>
      <c r="L213" s="1"/>
      <c r="M213" s="1"/>
      <c r="N213" s="1"/>
      <c r="O213" s="1"/>
      <c r="P213" s="1"/>
    </row>
    <row r="214" spans="1:16" ht="16.5" customHeight="1">
      <c r="A214" s="20" t="s">
        <v>220</v>
      </c>
      <c r="B214" s="21"/>
      <c r="C214" s="21"/>
      <c r="D214" s="21"/>
      <c r="E214" s="21"/>
      <c r="F214" s="21"/>
      <c r="G214" s="22"/>
      <c r="H214" s="1"/>
      <c r="I214" s="1"/>
      <c r="J214" s="1"/>
      <c r="K214" s="1"/>
      <c r="L214" s="1"/>
      <c r="M214" s="1"/>
      <c r="N214" s="1"/>
      <c r="O214" s="1"/>
      <c r="P214" s="1"/>
    </row>
    <row r="215" spans="1:16" ht="16.5" customHeight="1">
      <c r="A215" s="20" t="s">
        <v>221</v>
      </c>
      <c r="B215" s="21"/>
      <c r="C215" s="21"/>
      <c r="D215" s="21"/>
      <c r="E215" s="21"/>
      <c r="F215" s="21"/>
      <c r="G215" s="22"/>
      <c r="H215" s="1"/>
      <c r="I215" s="1"/>
      <c r="J215" s="1"/>
      <c r="K215" s="1"/>
      <c r="L215" s="1"/>
      <c r="M215" s="1"/>
      <c r="N215" s="1"/>
      <c r="O215" s="1"/>
      <c r="P215" s="1"/>
    </row>
    <row r="216" spans="1:16" ht="16.5" customHeight="1">
      <c r="A216" s="20" t="s">
        <v>222</v>
      </c>
      <c r="B216" s="21"/>
      <c r="C216" s="21"/>
      <c r="D216" s="21"/>
      <c r="E216" s="21"/>
      <c r="F216" s="21"/>
      <c r="G216" s="22"/>
      <c r="H216" s="1"/>
      <c r="I216" s="1"/>
      <c r="J216" s="1"/>
      <c r="K216" s="1"/>
      <c r="L216" s="1"/>
      <c r="M216" s="1"/>
      <c r="N216" s="1"/>
      <c r="O216" s="1"/>
      <c r="P216" s="1"/>
    </row>
    <row r="217" spans="1:16" ht="16.5" customHeight="1">
      <c r="A217" s="20" t="s">
        <v>223</v>
      </c>
      <c r="B217" s="21"/>
      <c r="C217" s="21"/>
      <c r="D217" s="21"/>
      <c r="E217" s="21"/>
      <c r="F217" s="21"/>
      <c r="G217" s="22"/>
      <c r="H217" s="1"/>
      <c r="I217" s="1"/>
      <c r="J217" s="1"/>
      <c r="K217" s="1"/>
      <c r="L217" s="1"/>
      <c r="M217" s="1"/>
      <c r="N217" s="1"/>
      <c r="O217" s="1"/>
      <c r="P217" s="1"/>
    </row>
    <row r="218" spans="1:16" ht="16.5" customHeight="1">
      <c r="A218" s="20" t="s">
        <v>224</v>
      </c>
      <c r="B218" s="21"/>
      <c r="C218" s="21"/>
      <c r="D218" s="21"/>
      <c r="E218" s="21"/>
      <c r="F218" s="21"/>
      <c r="G218" s="22"/>
      <c r="H218" s="1"/>
      <c r="I218" s="1"/>
      <c r="J218" s="1"/>
      <c r="K218" s="1"/>
      <c r="L218" s="1"/>
      <c r="M218" s="1"/>
      <c r="N218" s="1"/>
      <c r="O218" s="1"/>
      <c r="P218" s="1"/>
    </row>
    <row r="219" spans="1:16" ht="16.5" customHeight="1">
      <c r="A219" s="20" t="s">
        <v>225</v>
      </c>
      <c r="B219" s="21"/>
      <c r="C219" s="21"/>
      <c r="D219" s="21"/>
      <c r="E219" s="21"/>
      <c r="F219" s="21"/>
      <c r="G219" s="22"/>
      <c r="H219" s="1"/>
      <c r="I219" s="1"/>
      <c r="J219" s="1"/>
      <c r="K219" s="1"/>
      <c r="L219" s="1"/>
      <c r="M219" s="1"/>
      <c r="N219" s="1"/>
      <c r="O219" s="1"/>
      <c r="P219" s="1"/>
    </row>
    <row r="220" spans="1:16" ht="16.5" customHeight="1">
      <c r="A220" s="20" t="s">
        <v>226</v>
      </c>
      <c r="B220" s="21"/>
      <c r="C220" s="21"/>
      <c r="D220" s="21"/>
      <c r="E220" s="21"/>
      <c r="F220" s="21"/>
      <c r="G220" s="22"/>
      <c r="H220" s="1"/>
      <c r="I220" s="1"/>
      <c r="J220" s="1"/>
      <c r="K220" s="1"/>
      <c r="L220" s="1"/>
      <c r="M220" s="1"/>
      <c r="N220" s="1"/>
      <c r="O220" s="1"/>
      <c r="P220" s="1"/>
    </row>
    <row r="221" spans="1:16" ht="16.5" customHeight="1">
      <c r="A221" s="20" t="s">
        <v>227</v>
      </c>
      <c r="B221" s="21"/>
      <c r="C221" s="21"/>
      <c r="D221" s="21"/>
      <c r="E221" s="21"/>
      <c r="F221" s="21"/>
      <c r="G221" s="22"/>
      <c r="H221" s="1"/>
      <c r="I221" s="1"/>
      <c r="J221" s="1"/>
      <c r="K221" s="1"/>
      <c r="L221" s="1"/>
      <c r="M221" s="1"/>
      <c r="N221" s="1"/>
      <c r="O221" s="1"/>
      <c r="P221" s="1"/>
    </row>
    <row r="222" spans="1:16" ht="16.5" customHeight="1">
      <c r="A222" s="20" t="s">
        <v>228</v>
      </c>
      <c r="B222" s="21"/>
      <c r="C222" s="21"/>
      <c r="D222" s="21"/>
      <c r="E222" s="21"/>
      <c r="F222" s="21"/>
      <c r="G222" s="22"/>
      <c r="H222" s="1"/>
      <c r="I222" s="1"/>
      <c r="J222" s="1"/>
      <c r="K222" s="1"/>
      <c r="L222" s="1"/>
      <c r="M222" s="1"/>
      <c r="N222" s="1"/>
      <c r="O222" s="1"/>
      <c r="P222" s="1"/>
    </row>
    <row r="223" spans="1:16" ht="16.5" customHeight="1">
      <c r="A223" s="20" t="s">
        <v>229</v>
      </c>
      <c r="B223" s="21"/>
      <c r="C223" s="21"/>
      <c r="D223" s="21"/>
      <c r="E223" s="21"/>
      <c r="F223" s="21"/>
      <c r="G223" s="22"/>
      <c r="H223" s="1"/>
      <c r="I223" s="1"/>
      <c r="J223" s="1"/>
      <c r="K223" s="1"/>
      <c r="L223" s="1"/>
      <c r="M223" s="1"/>
      <c r="N223" s="1"/>
      <c r="O223" s="1"/>
      <c r="P223" s="1"/>
    </row>
    <row r="224" spans="1:16" ht="16.5" customHeight="1">
      <c r="A224" s="20" t="s">
        <v>230</v>
      </c>
      <c r="B224" s="21"/>
      <c r="C224" s="21"/>
      <c r="D224" s="21"/>
      <c r="E224" s="21"/>
      <c r="F224" s="21"/>
      <c r="G224" s="22"/>
      <c r="H224" s="1"/>
      <c r="I224" s="1"/>
      <c r="J224" s="1"/>
      <c r="K224" s="1"/>
      <c r="L224" s="1"/>
      <c r="M224" s="1"/>
      <c r="N224" s="1"/>
      <c r="O224" s="1"/>
      <c r="P224" s="1"/>
    </row>
    <row r="225" spans="1:16" ht="16.5" customHeight="1">
      <c r="A225" s="20" t="s">
        <v>231</v>
      </c>
      <c r="B225" s="21"/>
      <c r="C225" s="21"/>
      <c r="D225" s="21"/>
      <c r="E225" s="21"/>
      <c r="F225" s="21"/>
      <c r="G225" s="22"/>
      <c r="H225" s="1"/>
      <c r="I225" s="1"/>
      <c r="J225" s="1"/>
      <c r="K225" s="1"/>
      <c r="L225" s="1"/>
      <c r="M225" s="1"/>
      <c r="N225" s="1"/>
      <c r="O225" s="1"/>
      <c r="P225" s="1"/>
    </row>
    <row r="226" spans="1:16" ht="16.5" customHeight="1">
      <c r="A226" s="20" t="s">
        <v>232</v>
      </c>
      <c r="B226" s="21"/>
      <c r="C226" s="21"/>
      <c r="D226" s="21"/>
      <c r="E226" s="21"/>
      <c r="F226" s="21"/>
      <c r="G226" s="22"/>
      <c r="H226" s="1"/>
      <c r="I226" s="1"/>
      <c r="J226" s="1"/>
      <c r="K226" s="1"/>
      <c r="L226" s="1"/>
      <c r="M226" s="1"/>
      <c r="N226" s="1"/>
      <c r="O226" s="1"/>
      <c r="P226" s="1"/>
    </row>
    <row r="227" spans="1:16" ht="16.5" customHeight="1">
      <c r="A227" s="20" t="s">
        <v>233</v>
      </c>
      <c r="B227" s="21"/>
      <c r="C227" s="21"/>
      <c r="D227" s="21"/>
      <c r="E227" s="21"/>
      <c r="F227" s="21"/>
      <c r="G227" s="22"/>
      <c r="H227" s="1"/>
      <c r="I227" s="1"/>
      <c r="J227" s="1"/>
      <c r="K227" s="1"/>
      <c r="L227" s="1"/>
      <c r="M227" s="1"/>
      <c r="N227" s="1"/>
      <c r="O227" s="1"/>
      <c r="P227" s="1"/>
    </row>
    <row r="228" spans="1:16" ht="16.5" customHeight="1">
      <c r="A228" s="20" t="s">
        <v>234</v>
      </c>
      <c r="B228" s="21"/>
      <c r="C228" s="21"/>
      <c r="D228" s="21"/>
      <c r="E228" s="21"/>
      <c r="F228" s="21"/>
      <c r="G228" s="22"/>
      <c r="H228" s="1"/>
      <c r="I228" s="1"/>
      <c r="J228" s="1"/>
      <c r="K228" s="1"/>
      <c r="L228" s="1"/>
      <c r="M228" s="1"/>
      <c r="N228" s="1"/>
      <c r="O228" s="1"/>
      <c r="P228" s="1"/>
    </row>
    <row r="229" spans="1:16" ht="16.5" customHeight="1">
      <c r="A229" s="20" t="s">
        <v>235</v>
      </c>
      <c r="B229" s="21"/>
      <c r="C229" s="21"/>
      <c r="D229" s="21"/>
      <c r="E229" s="21"/>
      <c r="F229" s="21"/>
      <c r="G229" s="22"/>
      <c r="H229" s="1"/>
      <c r="I229" s="1"/>
      <c r="J229" s="1"/>
      <c r="K229" s="1"/>
      <c r="L229" s="1"/>
      <c r="M229" s="1"/>
      <c r="N229" s="1"/>
      <c r="O229" s="1"/>
      <c r="P229" s="1"/>
    </row>
    <row r="230" spans="1:16" ht="16.5" customHeight="1">
      <c r="A230" s="20" t="s">
        <v>236</v>
      </c>
      <c r="B230" s="21"/>
      <c r="C230" s="21"/>
      <c r="D230" s="21"/>
      <c r="E230" s="21"/>
      <c r="F230" s="21"/>
      <c r="G230" s="22"/>
      <c r="H230" s="1"/>
      <c r="I230" s="1"/>
      <c r="J230" s="1"/>
      <c r="K230" s="1"/>
      <c r="L230" s="1"/>
      <c r="M230" s="1"/>
      <c r="N230" s="1"/>
      <c r="O230" s="1"/>
      <c r="P230" s="1"/>
    </row>
    <row r="231" spans="1:16" ht="16.5" customHeight="1">
      <c r="A231" s="20" t="s">
        <v>237</v>
      </c>
      <c r="B231" s="21"/>
      <c r="C231" s="21"/>
      <c r="D231" s="21"/>
      <c r="E231" s="21"/>
      <c r="F231" s="21"/>
      <c r="G231" s="22"/>
      <c r="H231" s="1"/>
      <c r="I231" s="1"/>
      <c r="J231" s="1"/>
      <c r="K231" s="1"/>
      <c r="L231" s="1"/>
      <c r="M231" s="1"/>
      <c r="N231" s="1"/>
      <c r="O231" s="1"/>
      <c r="P231" s="1"/>
    </row>
    <row r="232" spans="1:16" ht="16.5" customHeight="1">
      <c r="A232" s="20" t="s">
        <v>238</v>
      </c>
      <c r="B232" s="21"/>
      <c r="C232" s="21"/>
      <c r="D232" s="21"/>
      <c r="E232" s="21"/>
      <c r="F232" s="21"/>
      <c r="G232" s="22"/>
      <c r="H232" s="1"/>
      <c r="I232" s="1"/>
      <c r="J232" s="1"/>
      <c r="K232" s="1"/>
      <c r="L232" s="1"/>
      <c r="M232" s="1"/>
      <c r="N232" s="1"/>
      <c r="O232" s="1"/>
      <c r="P232" s="1"/>
    </row>
    <row r="233" spans="1:16" ht="16.5" customHeight="1">
      <c r="A233" s="20" t="s">
        <v>239</v>
      </c>
      <c r="B233" s="21"/>
      <c r="C233" s="21"/>
      <c r="D233" s="21"/>
      <c r="E233" s="21"/>
      <c r="F233" s="21"/>
      <c r="G233" s="22"/>
      <c r="H233" s="1"/>
      <c r="I233" s="1"/>
      <c r="J233" s="1"/>
      <c r="K233" s="1"/>
      <c r="L233" s="1"/>
      <c r="M233" s="1"/>
      <c r="N233" s="1"/>
      <c r="O233" s="1"/>
      <c r="P233" s="1"/>
    </row>
    <row r="234" spans="1:16" ht="16.5" customHeight="1">
      <c r="A234" s="20" t="s">
        <v>240</v>
      </c>
      <c r="B234" s="21"/>
      <c r="C234" s="21"/>
      <c r="D234" s="21"/>
      <c r="E234" s="21"/>
      <c r="F234" s="21"/>
      <c r="G234" s="22"/>
      <c r="H234" s="1"/>
      <c r="I234" s="1"/>
      <c r="J234" s="1"/>
      <c r="K234" s="1"/>
      <c r="L234" s="1"/>
      <c r="M234" s="1"/>
      <c r="N234" s="1"/>
      <c r="O234" s="1"/>
      <c r="P234" s="1"/>
    </row>
    <row r="235" spans="1:16" ht="16.5" customHeight="1">
      <c r="A235" s="20" t="s">
        <v>241</v>
      </c>
      <c r="B235" s="21"/>
      <c r="C235" s="21"/>
      <c r="D235" s="21"/>
      <c r="E235" s="21"/>
      <c r="F235" s="21"/>
      <c r="G235" s="22"/>
      <c r="H235" s="1"/>
      <c r="I235" s="1"/>
      <c r="J235" s="1"/>
      <c r="K235" s="1"/>
      <c r="L235" s="1"/>
      <c r="M235" s="1"/>
      <c r="N235" s="1"/>
      <c r="O235" s="1"/>
      <c r="P235" s="1"/>
    </row>
    <row r="236" spans="1:16" ht="16.5" customHeight="1">
      <c r="A236" s="20" t="s">
        <v>242</v>
      </c>
      <c r="B236" s="21"/>
      <c r="C236" s="21"/>
      <c r="D236" s="21"/>
      <c r="E236" s="21"/>
      <c r="F236" s="21"/>
      <c r="G236" s="22"/>
      <c r="H236" s="1"/>
      <c r="I236" s="1"/>
      <c r="J236" s="1"/>
      <c r="K236" s="1"/>
      <c r="L236" s="1"/>
      <c r="M236" s="1"/>
      <c r="N236" s="1"/>
      <c r="O236" s="1"/>
      <c r="P236" s="1"/>
    </row>
    <row r="237" spans="1:16" ht="16.5" customHeight="1">
      <c r="A237" s="20" t="s">
        <v>243</v>
      </c>
      <c r="B237" s="21"/>
      <c r="C237" s="21"/>
      <c r="D237" s="21"/>
      <c r="E237" s="21"/>
      <c r="F237" s="21"/>
      <c r="G237" s="22"/>
      <c r="H237" s="1"/>
      <c r="I237" s="1"/>
      <c r="J237" s="1"/>
      <c r="K237" s="1"/>
      <c r="L237" s="1"/>
      <c r="M237" s="1"/>
      <c r="N237" s="1"/>
      <c r="O237" s="1"/>
      <c r="P237" s="1"/>
    </row>
    <row r="238" spans="1:16" ht="16.5" customHeight="1">
      <c r="A238" s="20" t="s">
        <v>244</v>
      </c>
      <c r="B238" s="21"/>
      <c r="C238" s="21"/>
      <c r="D238" s="21"/>
      <c r="E238" s="21"/>
      <c r="F238" s="21"/>
      <c r="G238" s="22"/>
      <c r="H238" s="1"/>
      <c r="I238" s="1"/>
      <c r="J238" s="1"/>
      <c r="K238" s="1"/>
      <c r="L238" s="1"/>
      <c r="M238" s="1"/>
      <c r="N238" s="1"/>
      <c r="O238" s="1"/>
      <c r="P238" s="1"/>
    </row>
    <row r="239" spans="1:16" ht="16.5" customHeight="1">
      <c r="A239" s="20" t="s">
        <v>245</v>
      </c>
      <c r="B239" s="21"/>
      <c r="C239" s="21"/>
      <c r="D239" s="21"/>
      <c r="E239" s="21"/>
      <c r="F239" s="21"/>
      <c r="G239" s="22"/>
      <c r="H239" s="1"/>
      <c r="I239" s="1"/>
      <c r="J239" s="1"/>
      <c r="K239" s="1"/>
      <c r="L239" s="1"/>
      <c r="M239" s="1"/>
      <c r="N239" s="1"/>
      <c r="O239" s="1"/>
      <c r="P239" s="1"/>
    </row>
    <row r="240" spans="1:16" ht="16.5" customHeight="1">
      <c r="A240" s="20" t="s">
        <v>246</v>
      </c>
      <c r="B240" s="21"/>
      <c r="C240" s="21"/>
      <c r="D240" s="21"/>
      <c r="E240" s="21"/>
      <c r="F240" s="21"/>
      <c r="G240" s="22"/>
      <c r="H240" s="1"/>
      <c r="I240" s="1"/>
      <c r="J240" s="1"/>
      <c r="K240" s="1"/>
      <c r="L240" s="1"/>
      <c r="M240" s="1"/>
      <c r="N240" s="1"/>
      <c r="O240" s="1"/>
      <c r="P240" s="1"/>
    </row>
    <row r="241" spans="1:16" ht="16.5" customHeight="1">
      <c r="A241" s="20" t="s">
        <v>247</v>
      </c>
      <c r="B241" s="21"/>
      <c r="C241" s="21"/>
      <c r="D241" s="21"/>
      <c r="E241" s="21"/>
      <c r="F241" s="21"/>
      <c r="G241" s="22"/>
      <c r="H241" s="1"/>
      <c r="I241" s="1"/>
      <c r="J241" s="1"/>
      <c r="K241" s="1"/>
      <c r="L241" s="1"/>
      <c r="M241" s="1"/>
      <c r="N241" s="1"/>
      <c r="O241" s="1"/>
      <c r="P241" s="1"/>
    </row>
    <row r="242" spans="1:16" ht="16.5" customHeight="1">
      <c r="A242" s="20" t="s">
        <v>248</v>
      </c>
      <c r="B242" s="21"/>
      <c r="C242" s="21"/>
      <c r="D242" s="21"/>
      <c r="E242" s="21"/>
      <c r="F242" s="21"/>
      <c r="G242" s="22"/>
      <c r="H242" s="1"/>
      <c r="I242" s="1"/>
      <c r="J242" s="1"/>
      <c r="K242" s="1"/>
      <c r="L242" s="1"/>
      <c r="M242" s="1"/>
      <c r="N242" s="1"/>
      <c r="O242" s="1"/>
      <c r="P242" s="1"/>
    </row>
    <row r="243" spans="1:16" ht="16.5" customHeight="1">
      <c r="A243" s="20" t="s">
        <v>249</v>
      </c>
      <c r="B243" s="21"/>
      <c r="C243" s="21"/>
      <c r="D243" s="21"/>
      <c r="E243" s="21"/>
      <c r="F243" s="21"/>
      <c r="G243" s="22"/>
      <c r="H243" s="1"/>
      <c r="I243" s="1"/>
      <c r="J243" s="1"/>
      <c r="K243" s="1"/>
      <c r="L243" s="1"/>
      <c r="M243" s="1"/>
      <c r="N243" s="1"/>
      <c r="O243" s="1"/>
      <c r="P243" s="1"/>
    </row>
    <row r="244" spans="1:16" ht="16.5" customHeight="1">
      <c r="A244" s="20" t="s">
        <v>250</v>
      </c>
      <c r="B244" s="21"/>
      <c r="C244" s="21"/>
      <c r="D244" s="21"/>
      <c r="E244" s="21"/>
      <c r="F244" s="21"/>
      <c r="G244" s="22"/>
      <c r="H244" s="1"/>
      <c r="I244" s="1"/>
      <c r="J244" s="1"/>
      <c r="K244" s="1"/>
      <c r="L244" s="1"/>
      <c r="M244" s="1"/>
      <c r="N244" s="1"/>
      <c r="O244" s="1"/>
      <c r="P244" s="1"/>
    </row>
    <row r="245" spans="1:16" ht="16.5" customHeight="1">
      <c r="A245" s="20" t="s">
        <v>251</v>
      </c>
      <c r="B245" s="21"/>
      <c r="C245" s="21"/>
      <c r="D245" s="21"/>
      <c r="E245" s="21"/>
      <c r="F245" s="21"/>
      <c r="G245" s="22"/>
      <c r="H245" s="1"/>
      <c r="I245" s="1"/>
      <c r="J245" s="1"/>
      <c r="K245" s="1"/>
      <c r="L245" s="1"/>
      <c r="M245" s="1"/>
      <c r="N245" s="1"/>
      <c r="O245" s="1"/>
      <c r="P245" s="1"/>
    </row>
    <row r="246" spans="1:16" ht="16.5" customHeight="1">
      <c r="A246" s="20" t="s">
        <v>252</v>
      </c>
      <c r="B246" s="21"/>
      <c r="C246" s="21"/>
      <c r="D246" s="21"/>
      <c r="E246" s="21"/>
      <c r="F246" s="21"/>
      <c r="G246" s="22"/>
      <c r="H246" s="1"/>
      <c r="I246" s="1"/>
      <c r="J246" s="1"/>
      <c r="K246" s="1"/>
      <c r="L246" s="1"/>
      <c r="M246" s="1"/>
      <c r="N246" s="1"/>
      <c r="O246" s="1"/>
      <c r="P246" s="1"/>
    </row>
    <row r="247" spans="1:16" ht="16.5" customHeight="1">
      <c r="A247" s="20" t="s">
        <v>253</v>
      </c>
      <c r="B247" s="21"/>
      <c r="C247" s="21"/>
      <c r="D247" s="21"/>
      <c r="E247" s="21"/>
      <c r="F247" s="21"/>
      <c r="G247" s="22"/>
      <c r="H247" s="1"/>
      <c r="I247" s="1"/>
      <c r="J247" s="1"/>
      <c r="K247" s="1"/>
      <c r="L247" s="1"/>
      <c r="M247" s="1"/>
      <c r="N247" s="1"/>
      <c r="O247" s="1"/>
      <c r="P247" s="1"/>
    </row>
    <row r="248" spans="1:16" ht="16.5" customHeight="1">
      <c r="A248" s="20" t="s">
        <v>254</v>
      </c>
      <c r="B248" s="21"/>
      <c r="C248" s="21"/>
      <c r="D248" s="21"/>
      <c r="E248" s="21"/>
      <c r="F248" s="21"/>
      <c r="G248" s="22"/>
      <c r="H248" s="1"/>
      <c r="I248" s="1"/>
      <c r="J248" s="1"/>
      <c r="K248" s="1"/>
      <c r="L248" s="1"/>
      <c r="M248" s="1"/>
      <c r="N248" s="1"/>
      <c r="O248" s="1"/>
      <c r="P248" s="1"/>
    </row>
    <row r="249" spans="1:16" ht="16.5" customHeight="1">
      <c r="A249" s="20" t="s">
        <v>255</v>
      </c>
      <c r="B249" s="21"/>
      <c r="C249" s="21"/>
      <c r="D249" s="21"/>
      <c r="E249" s="21"/>
      <c r="F249" s="21"/>
      <c r="G249" s="22"/>
      <c r="H249" s="1"/>
      <c r="I249" s="1"/>
      <c r="J249" s="1"/>
      <c r="K249" s="1"/>
      <c r="L249" s="1"/>
      <c r="M249" s="1"/>
      <c r="N249" s="1"/>
      <c r="O249" s="1"/>
      <c r="P249" s="1"/>
    </row>
    <row r="250" spans="1:16" ht="16.5" customHeight="1">
      <c r="A250" s="20" t="s">
        <v>256</v>
      </c>
      <c r="B250" s="21"/>
      <c r="C250" s="21"/>
      <c r="D250" s="21"/>
      <c r="E250" s="21"/>
      <c r="F250" s="21"/>
      <c r="G250" s="22"/>
      <c r="H250" s="1"/>
      <c r="I250" s="1"/>
      <c r="J250" s="1"/>
      <c r="K250" s="1"/>
      <c r="L250" s="1"/>
      <c r="M250" s="1"/>
      <c r="N250" s="1"/>
      <c r="O250" s="1"/>
      <c r="P250" s="1"/>
    </row>
    <row r="251" spans="1:16" ht="16.5" customHeight="1">
      <c r="A251" s="20" t="s">
        <v>257</v>
      </c>
      <c r="B251" s="21"/>
      <c r="C251" s="21"/>
      <c r="D251" s="21"/>
      <c r="E251" s="21"/>
      <c r="F251" s="21"/>
      <c r="G251" s="22"/>
      <c r="H251" s="1"/>
      <c r="I251" s="1"/>
      <c r="J251" s="1"/>
      <c r="K251" s="1"/>
      <c r="L251" s="1"/>
      <c r="M251" s="1"/>
      <c r="N251" s="1"/>
      <c r="O251" s="1"/>
      <c r="P251" s="1"/>
    </row>
    <row r="252" spans="1:16" ht="16.5" customHeight="1">
      <c r="A252" s="20" t="s">
        <v>258</v>
      </c>
      <c r="B252" s="21"/>
      <c r="C252" s="21"/>
      <c r="D252" s="21"/>
      <c r="E252" s="21"/>
      <c r="F252" s="21"/>
      <c r="G252" s="22"/>
      <c r="H252" s="1"/>
      <c r="I252" s="1"/>
      <c r="J252" s="1"/>
      <c r="K252" s="1"/>
      <c r="L252" s="1"/>
      <c r="M252" s="1"/>
      <c r="N252" s="1"/>
      <c r="O252" s="1"/>
      <c r="P252" s="1"/>
    </row>
    <row r="253" spans="1:16" ht="16.5" customHeight="1">
      <c r="A253" s="20" t="s">
        <v>259</v>
      </c>
      <c r="B253" s="21"/>
      <c r="C253" s="21"/>
      <c r="D253" s="21"/>
      <c r="E253" s="21"/>
      <c r="F253" s="21"/>
      <c r="G253" s="22"/>
      <c r="H253" s="1"/>
      <c r="I253" s="1"/>
      <c r="J253" s="1"/>
      <c r="K253" s="1"/>
      <c r="L253" s="1"/>
      <c r="M253" s="1"/>
      <c r="N253" s="1"/>
      <c r="O253" s="1"/>
      <c r="P253" s="1"/>
    </row>
    <row r="254" spans="1:16" ht="16.5" customHeight="1">
      <c r="A254" s="20" t="s">
        <v>260</v>
      </c>
      <c r="B254" s="21"/>
      <c r="C254" s="21"/>
      <c r="D254" s="21"/>
      <c r="E254" s="21"/>
      <c r="F254" s="21"/>
      <c r="G254" s="22"/>
      <c r="H254" s="1"/>
      <c r="I254" s="1"/>
      <c r="J254" s="1"/>
      <c r="K254" s="1"/>
      <c r="L254" s="1"/>
      <c r="M254" s="1"/>
      <c r="N254" s="1"/>
      <c r="O254" s="1"/>
      <c r="P254" s="1"/>
    </row>
    <row r="255" spans="1:16" ht="16.5" customHeight="1">
      <c r="A255" s="20" t="s">
        <v>261</v>
      </c>
      <c r="B255" s="21"/>
      <c r="C255" s="21"/>
      <c r="D255" s="21"/>
      <c r="E255" s="21"/>
      <c r="F255" s="21"/>
      <c r="G255" s="22"/>
      <c r="H255" s="1"/>
      <c r="I255" s="1"/>
      <c r="J255" s="1"/>
      <c r="K255" s="1"/>
      <c r="L255" s="1"/>
      <c r="M255" s="1"/>
      <c r="N255" s="1"/>
      <c r="O255" s="1"/>
      <c r="P255" s="1"/>
    </row>
    <row r="256" spans="1:16" ht="16.5" customHeight="1">
      <c r="A256" s="20" t="s">
        <v>262</v>
      </c>
      <c r="B256" s="21"/>
      <c r="C256" s="21"/>
      <c r="D256" s="21"/>
      <c r="E256" s="21"/>
      <c r="F256" s="21"/>
      <c r="G256" s="22"/>
      <c r="H256" s="1"/>
      <c r="I256" s="1"/>
      <c r="J256" s="1"/>
      <c r="K256" s="1"/>
      <c r="L256" s="1"/>
      <c r="M256" s="1"/>
      <c r="N256" s="1"/>
      <c r="O256" s="1"/>
      <c r="P256" s="1"/>
    </row>
    <row r="257" spans="1:16" ht="16.5" customHeight="1">
      <c r="A257" s="20" t="s">
        <v>263</v>
      </c>
      <c r="B257" s="21"/>
      <c r="C257" s="21"/>
      <c r="D257" s="21"/>
      <c r="E257" s="21"/>
      <c r="F257" s="21"/>
      <c r="G257" s="22"/>
      <c r="H257" s="1"/>
      <c r="I257" s="1"/>
      <c r="J257" s="1"/>
      <c r="K257" s="1"/>
      <c r="L257" s="1"/>
      <c r="M257" s="1"/>
      <c r="N257" s="1"/>
      <c r="O257" s="1"/>
      <c r="P257" s="1"/>
    </row>
    <row r="258" spans="1:16" ht="16.5" customHeight="1">
      <c r="A258" s="20" t="s">
        <v>264</v>
      </c>
      <c r="B258" s="21"/>
      <c r="C258" s="21"/>
      <c r="D258" s="21"/>
      <c r="E258" s="21"/>
      <c r="F258" s="21"/>
      <c r="G258" s="22"/>
      <c r="H258" s="1"/>
      <c r="I258" s="1"/>
      <c r="J258" s="1"/>
      <c r="K258" s="1"/>
      <c r="L258" s="1"/>
      <c r="M258" s="1"/>
      <c r="N258" s="1"/>
      <c r="O258" s="1"/>
      <c r="P258" s="1"/>
    </row>
    <row r="259" spans="1:16" ht="16.5" customHeight="1">
      <c r="A259" s="20" t="s">
        <v>265</v>
      </c>
      <c r="B259" s="21"/>
      <c r="C259" s="21"/>
      <c r="D259" s="21"/>
      <c r="E259" s="21"/>
      <c r="F259" s="21"/>
      <c r="G259" s="22"/>
      <c r="H259" s="1"/>
      <c r="I259" s="1"/>
      <c r="J259" s="1"/>
      <c r="K259" s="1"/>
      <c r="L259" s="1"/>
      <c r="M259" s="1"/>
      <c r="N259" s="1"/>
      <c r="O259" s="1"/>
      <c r="P259" s="1"/>
    </row>
    <row r="260" spans="1:16" ht="16.5" customHeight="1">
      <c r="A260" s="20" t="s">
        <v>266</v>
      </c>
      <c r="B260" s="21"/>
      <c r="C260" s="21"/>
      <c r="D260" s="21"/>
      <c r="E260" s="21"/>
      <c r="F260" s="21"/>
      <c r="G260" s="22"/>
      <c r="H260" s="1"/>
      <c r="I260" s="1"/>
      <c r="J260" s="1"/>
      <c r="K260" s="1"/>
      <c r="L260" s="1"/>
      <c r="M260" s="1"/>
      <c r="N260" s="1"/>
      <c r="O260" s="1"/>
      <c r="P260" s="1"/>
    </row>
    <row r="261" spans="1:16" ht="16.5" customHeight="1">
      <c r="A261" s="20" t="s">
        <v>267</v>
      </c>
      <c r="B261" s="21"/>
      <c r="C261" s="21"/>
      <c r="D261" s="21"/>
      <c r="E261" s="21"/>
      <c r="F261" s="21"/>
      <c r="G261" s="22"/>
      <c r="H261" s="1"/>
      <c r="I261" s="1"/>
      <c r="J261" s="1"/>
      <c r="K261" s="1"/>
      <c r="L261" s="1"/>
      <c r="M261" s="1"/>
      <c r="N261" s="1"/>
      <c r="O261" s="1"/>
      <c r="P261" s="1"/>
    </row>
    <row r="262" spans="1:16" ht="16.5" customHeight="1">
      <c r="A262" s="20" t="s">
        <v>268</v>
      </c>
      <c r="B262" s="21"/>
      <c r="C262" s="21"/>
      <c r="D262" s="21"/>
      <c r="E262" s="21"/>
      <c r="F262" s="21"/>
      <c r="G262" s="22"/>
      <c r="H262" s="1"/>
      <c r="I262" s="1"/>
      <c r="J262" s="1"/>
      <c r="K262" s="1"/>
      <c r="L262" s="1"/>
      <c r="M262" s="1"/>
      <c r="N262" s="1"/>
      <c r="O262" s="1"/>
      <c r="P262" s="1"/>
    </row>
    <row r="263" spans="1:16" ht="16.5" customHeight="1">
      <c r="A263" s="20" t="s">
        <v>269</v>
      </c>
      <c r="B263" s="21"/>
      <c r="C263" s="21"/>
      <c r="D263" s="21"/>
      <c r="E263" s="21"/>
      <c r="F263" s="21"/>
      <c r="G263" s="22"/>
      <c r="H263" s="1"/>
      <c r="I263" s="1"/>
      <c r="J263" s="1"/>
      <c r="K263" s="1"/>
      <c r="L263" s="1"/>
      <c r="M263" s="1"/>
      <c r="N263" s="1"/>
      <c r="O263" s="1"/>
      <c r="P263" s="1"/>
    </row>
    <row r="264" spans="1:16" ht="16.5" customHeight="1">
      <c r="A264" s="20" t="s">
        <v>270</v>
      </c>
      <c r="B264" s="21"/>
      <c r="C264" s="21"/>
      <c r="D264" s="21"/>
      <c r="E264" s="21"/>
      <c r="F264" s="21"/>
      <c r="G264" s="22"/>
      <c r="H264" s="1"/>
      <c r="I264" s="1"/>
      <c r="J264" s="1"/>
      <c r="K264" s="1"/>
      <c r="L264" s="1"/>
      <c r="M264" s="1"/>
      <c r="N264" s="1"/>
      <c r="O264" s="1"/>
      <c r="P264" s="1"/>
    </row>
    <row r="265" spans="1:16" ht="16.5" customHeight="1">
      <c r="A265" s="20" t="s">
        <v>271</v>
      </c>
      <c r="B265" s="21"/>
      <c r="C265" s="21"/>
      <c r="D265" s="21"/>
      <c r="E265" s="21"/>
      <c r="F265" s="21"/>
      <c r="G265" s="22"/>
      <c r="H265" s="1"/>
      <c r="I265" s="1"/>
      <c r="J265" s="1"/>
      <c r="K265" s="1"/>
      <c r="L265" s="1"/>
      <c r="M265" s="1"/>
      <c r="N265" s="1"/>
      <c r="O265" s="1"/>
      <c r="P265" s="1"/>
    </row>
    <row r="266" spans="1:16" ht="16.5" customHeight="1">
      <c r="A266" s="20" t="s">
        <v>272</v>
      </c>
      <c r="B266" s="21"/>
      <c r="C266" s="21"/>
      <c r="D266" s="21"/>
      <c r="E266" s="21"/>
      <c r="F266" s="21"/>
      <c r="G266" s="22"/>
      <c r="H266" s="1"/>
      <c r="I266" s="1"/>
      <c r="J266" s="1"/>
      <c r="K266" s="1"/>
      <c r="L266" s="1"/>
      <c r="M266" s="1"/>
      <c r="N266" s="1"/>
      <c r="O266" s="1"/>
      <c r="P266" s="1"/>
    </row>
    <row r="267" spans="1:16" ht="16.5" customHeight="1">
      <c r="A267" s="20" t="s">
        <v>273</v>
      </c>
      <c r="B267" s="21"/>
      <c r="C267" s="21"/>
      <c r="D267" s="21"/>
      <c r="E267" s="21"/>
      <c r="F267" s="21"/>
      <c r="G267" s="22"/>
      <c r="H267" s="1"/>
      <c r="I267" s="1"/>
      <c r="J267" s="1"/>
      <c r="K267" s="1"/>
      <c r="L267" s="1"/>
      <c r="M267" s="1"/>
      <c r="N267" s="1"/>
      <c r="O267" s="1"/>
      <c r="P267" s="1"/>
    </row>
    <row r="268" spans="1:16" ht="16.5" customHeight="1">
      <c r="A268" s="20" t="s">
        <v>274</v>
      </c>
      <c r="B268" s="21"/>
      <c r="C268" s="21"/>
      <c r="D268" s="21"/>
      <c r="E268" s="21"/>
      <c r="F268" s="21"/>
      <c r="G268" s="22"/>
      <c r="H268" s="1"/>
      <c r="I268" s="1"/>
      <c r="J268" s="1"/>
      <c r="K268" s="1"/>
      <c r="L268" s="1"/>
      <c r="M268" s="1"/>
      <c r="N268" s="1"/>
      <c r="O268" s="1"/>
      <c r="P268" s="1"/>
    </row>
    <row r="269" spans="1:16" ht="16.5" customHeight="1">
      <c r="A269" s="20" t="s">
        <v>275</v>
      </c>
      <c r="B269" s="21"/>
      <c r="C269" s="21"/>
      <c r="D269" s="21"/>
      <c r="E269" s="21"/>
      <c r="F269" s="21"/>
      <c r="G269" s="22"/>
      <c r="H269" s="1"/>
      <c r="I269" s="1"/>
      <c r="J269" s="1"/>
      <c r="K269" s="1"/>
      <c r="L269" s="1"/>
      <c r="M269" s="1"/>
      <c r="N269" s="1"/>
      <c r="O269" s="1"/>
      <c r="P269" s="1"/>
    </row>
    <row r="270" spans="1:16" ht="16.5" customHeight="1">
      <c r="A270" s="20" t="s">
        <v>276</v>
      </c>
      <c r="B270" s="21"/>
      <c r="C270" s="21"/>
      <c r="D270" s="21"/>
      <c r="E270" s="21"/>
      <c r="F270" s="21"/>
      <c r="G270" s="22"/>
      <c r="H270" s="1"/>
      <c r="I270" s="1"/>
      <c r="J270" s="1"/>
      <c r="K270" s="1"/>
      <c r="L270" s="1"/>
      <c r="M270" s="1"/>
      <c r="N270" s="1"/>
      <c r="O270" s="1"/>
      <c r="P270" s="1"/>
    </row>
    <row r="271" spans="1:16" ht="16.5" customHeight="1">
      <c r="A271" s="20" t="s">
        <v>277</v>
      </c>
      <c r="B271" s="21"/>
      <c r="C271" s="21"/>
      <c r="D271" s="21"/>
      <c r="E271" s="21"/>
      <c r="F271" s="21"/>
      <c r="G271" s="22"/>
      <c r="H271" s="1"/>
      <c r="I271" s="1"/>
      <c r="J271" s="1"/>
      <c r="K271" s="1"/>
      <c r="L271" s="1"/>
      <c r="M271" s="1"/>
      <c r="N271" s="1"/>
      <c r="O271" s="1"/>
      <c r="P271" s="1"/>
    </row>
    <row r="272" spans="1:16" ht="16.5" customHeight="1">
      <c r="A272" s="20" t="s">
        <v>278</v>
      </c>
      <c r="B272" s="21"/>
      <c r="C272" s="21"/>
      <c r="D272" s="21"/>
      <c r="E272" s="21"/>
      <c r="F272" s="21"/>
      <c r="G272" s="22"/>
      <c r="H272" s="1"/>
      <c r="I272" s="1"/>
      <c r="J272" s="1"/>
      <c r="K272" s="1"/>
      <c r="L272" s="1"/>
      <c r="M272" s="1"/>
      <c r="N272" s="1"/>
      <c r="O272" s="1"/>
      <c r="P272" s="1"/>
    </row>
    <row r="273" spans="1:16" ht="16.5" customHeight="1">
      <c r="A273" s="20" t="s">
        <v>279</v>
      </c>
      <c r="B273" s="21"/>
      <c r="C273" s="21"/>
      <c r="D273" s="21"/>
      <c r="E273" s="21"/>
      <c r="F273" s="21"/>
      <c r="G273" s="22"/>
      <c r="H273" s="1"/>
      <c r="I273" s="1"/>
      <c r="J273" s="1"/>
      <c r="K273" s="1"/>
      <c r="L273" s="1"/>
      <c r="M273" s="1"/>
      <c r="N273" s="1"/>
      <c r="O273" s="1"/>
      <c r="P273" s="1"/>
    </row>
    <row r="274" spans="1:16" ht="16.5" customHeight="1">
      <c r="A274" s="20" t="s">
        <v>280</v>
      </c>
      <c r="B274" s="21"/>
      <c r="C274" s="21"/>
      <c r="D274" s="21"/>
      <c r="E274" s="21"/>
      <c r="F274" s="21"/>
      <c r="G274" s="22"/>
      <c r="H274" s="1"/>
      <c r="I274" s="1"/>
      <c r="J274" s="1"/>
      <c r="K274" s="1"/>
      <c r="L274" s="1"/>
      <c r="M274" s="1"/>
      <c r="N274" s="1"/>
      <c r="O274" s="1"/>
      <c r="P274" s="1"/>
    </row>
    <row r="275" spans="1:16" ht="16.5" customHeight="1">
      <c r="A275" s="20" t="s">
        <v>281</v>
      </c>
      <c r="B275" s="21"/>
      <c r="C275" s="21"/>
      <c r="D275" s="21"/>
      <c r="E275" s="21"/>
      <c r="F275" s="21"/>
      <c r="G275" s="22"/>
      <c r="H275" s="1"/>
      <c r="I275" s="1"/>
      <c r="J275" s="1"/>
      <c r="K275" s="1"/>
      <c r="L275" s="1"/>
      <c r="M275" s="1"/>
      <c r="N275" s="1"/>
      <c r="O275" s="1"/>
      <c r="P275" s="1"/>
    </row>
    <row r="276" spans="1:16" ht="16.5" customHeight="1">
      <c r="A276" s="20" t="s">
        <v>282</v>
      </c>
      <c r="B276" s="21"/>
      <c r="C276" s="21"/>
      <c r="D276" s="21"/>
      <c r="E276" s="21"/>
      <c r="F276" s="21"/>
      <c r="G276" s="22"/>
      <c r="H276" s="1"/>
      <c r="I276" s="1"/>
      <c r="J276" s="1"/>
      <c r="K276" s="1"/>
      <c r="L276" s="1"/>
      <c r="M276" s="1"/>
      <c r="N276" s="1"/>
      <c r="O276" s="1"/>
      <c r="P276" s="1"/>
    </row>
    <row r="277" spans="1:16" ht="16.5" customHeight="1">
      <c r="A277" s="20" t="s">
        <v>283</v>
      </c>
      <c r="B277" s="21"/>
      <c r="C277" s="21"/>
      <c r="D277" s="21"/>
      <c r="E277" s="21"/>
      <c r="F277" s="21"/>
      <c r="G277" s="22"/>
      <c r="H277" s="1"/>
      <c r="I277" s="1"/>
      <c r="J277" s="1"/>
      <c r="K277" s="1"/>
      <c r="L277" s="1"/>
      <c r="M277" s="1"/>
      <c r="N277" s="1"/>
      <c r="O277" s="1"/>
      <c r="P277" s="1"/>
    </row>
    <row r="278" spans="1:16" ht="16.5" customHeight="1">
      <c r="A278" s="20" t="s">
        <v>284</v>
      </c>
      <c r="B278" s="21"/>
      <c r="C278" s="21"/>
      <c r="D278" s="21"/>
      <c r="E278" s="21"/>
      <c r="F278" s="21"/>
      <c r="G278" s="22"/>
      <c r="H278" s="1"/>
      <c r="I278" s="1"/>
      <c r="J278" s="1"/>
      <c r="K278" s="1"/>
      <c r="L278" s="1"/>
      <c r="M278" s="1"/>
      <c r="N278" s="1"/>
      <c r="O278" s="1"/>
      <c r="P278" s="1"/>
    </row>
    <row r="279" spans="1:16" ht="16.5" customHeight="1">
      <c r="A279" s="20" t="s">
        <v>285</v>
      </c>
      <c r="B279" s="21"/>
      <c r="C279" s="21"/>
      <c r="D279" s="21"/>
      <c r="E279" s="21"/>
      <c r="F279" s="21"/>
      <c r="G279" s="22"/>
      <c r="H279" s="1"/>
      <c r="I279" s="1"/>
      <c r="J279" s="1"/>
      <c r="K279" s="1"/>
      <c r="L279" s="1"/>
      <c r="M279" s="1"/>
      <c r="N279" s="1"/>
      <c r="O279" s="1"/>
      <c r="P279" s="1"/>
    </row>
    <row r="280" spans="1:16" ht="16.5" customHeight="1">
      <c r="A280" s="20" t="s">
        <v>286</v>
      </c>
      <c r="B280" s="21"/>
      <c r="C280" s="21"/>
      <c r="D280" s="21"/>
      <c r="E280" s="21"/>
      <c r="F280" s="21"/>
      <c r="G280" s="22"/>
      <c r="H280" s="1"/>
      <c r="I280" s="1"/>
      <c r="J280" s="1"/>
      <c r="K280" s="1"/>
      <c r="L280" s="1"/>
      <c r="M280" s="1"/>
      <c r="N280" s="1"/>
      <c r="O280" s="1"/>
      <c r="P280" s="1"/>
    </row>
    <row r="281" spans="1:16" ht="16.5" customHeight="1">
      <c r="A281" s="20" t="s">
        <v>287</v>
      </c>
      <c r="B281" s="21"/>
      <c r="C281" s="21"/>
      <c r="D281" s="21"/>
      <c r="E281" s="21"/>
      <c r="F281" s="21"/>
      <c r="G281" s="22"/>
      <c r="H281" s="1"/>
      <c r="I281" s="1"/>
      <c r="J281" s="1"/>
      <c r="K281" s="1"/>
      <c r="L281" s="1"/>
      <c r="M281" s="1"/>
      <c r="N281" s="1"/>
      <c r="O281" s="1"/>
      <c r="P281" s="1"/>
    </row>
    <row r="282" spans="1:16" ht="16.5" customHeight="1">
      <c r="A282" s="20" t="s">
        <v>288</v>
      </c>
      <c r="B282" s="21"/>
      <c r="C282" s="21"/>
      <c r="D282" s="21"/>
      <c r="E282" s="21"/>
      <c r="F282" s="21"/>
      <c r="G282" s="22"/>
      <c r="H282" s="1"/>
      <c r="I282" s="1"/>
      <c r="J282" s="1"/>
      <c r="K282" s="1"/>
      <c r="L282" s="1"/>
      <c r="M282" s="1"/>
      <c r="N282" s="1"/>
      <c r="O282" s="1"/>
      <c r="P282" s="1"/>
    </row>
    <row r="283" spans="1:16" ht="16.5" customHeight="1">
      <c r="A283" s="20" t="s">
        <v>289</v>
      </c>
      <c r="B283" s="21"/>
      <c r="C283" s="21"/>
      <c r="D283" s="21"/>
      <c r="E283" s="21"/>
      <c r="F283" s="21"/>
      <c r="G283" s="22"/>
      <c r="H283" s="1"/>
      <c r="I283" s="1"/>
      <c r="J283" s="1"/>
      <c r="K283" s="1"/>
      <c r="L283" s="1"/>
      <c r="M283" s="1"/>
      <c r="N283" s="1"/>
      <c r="O283" s="1"/>
      <c r="P283" s="1"/>
    </row>
    <row r="284" spans="1:16" ht="16.5" customHeight="1">
      <c r="A284" s="20" t="s">
        <v>290</v>
      </c>
      <c r="B284" s="21"/>
      <c r="C284" s="21"/>
      <c r="D284" s="21"/>
      <c r="E284" s="21"/>
      <c r="F284" s="21"/>
      <c r="G284" s="22"/>
      <c r="H284" s="1"/>
      <c r="I284" s="1"/>
      <c r="J284" s="1"/>
      <c r="K284" s="1"/>
      <c r="L284" s="1"/>
      <c r="M284" s="1"/>
      <c r="N284" s="1"/>
      <c r="O284" s="1"/>
      <c r="P284" s="1"/>
    </row>
    <row r="285" spans="1:16" ht="16.5" customHeight="1">
      <c r="A285" s="20" t="s">
        <v>291</v>
      </c>
      <c r="B285" s="21"/>
      <c r="C285" s="21"/>
      <c r="D285" s="21"/>
      <c r="E285" s="21"/>
      <c r="F285" s="21"/>
      <c r="G285" s="22"/>
      <c r="H285" s="1"/>
      <c r="I285" s="1"/>
      <c r="J285" s="1"/>
      <c r="K285" s="1"/>
      <c r="L285" s="1"/>
      <c r="M285" s="1"/>
      <c r="N285" s="1"/>
      <c r="O285" s="1"/>
      <c r="P285" s="1"/>
    </row>
    <row r="286" spans="1:16" ht="16.5" customHeight="1">
      <c r="A286" s="20" t="s">
        <v>292</v>
      </c>
      <c r="B286" s="21"/>
      <c r="C286" s="21"/>
      <c r="D286" s="21"/>
      <c r="E286" s="21"/>
      <c r="F286" s="21"/>
      <c r="G286" s="22"/>
      <c r="H286" s="1"/>
      <c r="I286" s="1"/>
      <c r="J286" s="1"/>
      <c r="K286" s="1"/>
      <c r="L286" s="1"/>
      <c r="M286" s="1"/>
      <c r="N286" s="1"/>
      <c r="O286" s="1"/>
      <c r="P286" s="1"/>
    </row>
    <row r="287" spans="1:16" ht="16.5" customHeight="1">
      <c r="A287" s="20" t="s">
        <v>293</v>
      </c>
      <c r="B287" s="21"/>
      <c r="C287" s="21"/>
      <c r="D287" s="21"/>
      <c r="E287" s="21"/>
      <c r="F287" s="21"/>
      <c r="G287" s="22"/>
      <c r="H287" s="1"/>
      <c r="I287" s="1"/>
      <c r="J287" s="1"/>
      <c r="K287" s="1"/>
      <c r="L287" s="1"/>
      <c r="M287" s="1"/>
      <c r="N287" s="1"/>
      <c r="O287" s="1"/>
      <c r="P287" s="1"/>
    </row>
    <row r="288" spans="1:16" ht="16.5" customHeight="1">
      <c r="A288" s="20" t="s">
        <v>294</v>
      </c>
      <c r="B288" s="21"/>
      <c r="C288" s="21"/>
      <c r="D288" s="21"/>
      <c r="E288" s="21"/>
      <c r="F288" s="21"/>
      <c r="G288" s="22"/>
      <c r="H288" s="1"/>
      <c r="I288" s="1"/>
      <c r="J288" s="1"/>
      <c r="K288" s="1"/>
      <c r="L288" s="1"/>
      <c r="M288" s="1"/>
      <c r="N288" s="1"/>
      <c r="O288" s="1"/>
      <c r="P288" s="1"/>
    </row>
    <row r="289" spans="1:16" ht="16.5" customHeight="1">
      <c r="A289" s="20" t="s">
        <v>295</v>
      </c>
      <c r="B289" s="21"/>
      <c r="C289" s="21"/>
      <c r="D289" s="21"/>
      <c r="E289" s="21"/>
      <c r="F289" s="21"/>
      <c r="G289" s="22"/>
      <c r="H289" s="1"/>
      <c r="I289" s="1"/>
      <c r="J289" s="1"/>
      <c r="K289" s="1"/>
      <c r="L289" s="1"/>
      <c r="M289" s="1"/>
      <c r="N289" s="1"/>
      <c r="O289" s="1"/>
      <c r="P289" s="1"/>
    </row>
    <row r="290" spans="1:16" ht="16.5" customHeight="1">
      <c r="A290" s="20" t="s">
        <v>296</v>
      </c>
      <c r="B290" s="21"/>
      <c r="C290" s="21"/>
      <c r="D290" s="21"/>
      <c r="E290" s="21"/>
      <c r="F290" s="21"/>
      <c r="G290" s="22"/>
      <c r="H290" s="1"/>
      <c r="I290" s="1"/>
      <c r="J290" s="1"/>
      <c r="K290" s="1"/>
      <c r="L290" s="1"/>
      <c r="M290" s="1"/>
      <c r="N290" s="1"/>
      <c r="O290" s="1"/>
      <c r="P290" s="1"/>
    </row>
    <row r="291" spans="1:16" ht="16.5" customHeight="1">
      <c r="A291" s="20" t="s">
        <v>297</v>
      </c>
      <c r="B291" s="21"/>
      <c r="C291" s="21"/>
      <c r="D291" s="21"/>
      <c r="E291" s="21"/>
      <c r="F291" s="21"/>
      <c r="G291" s="22"/>
      <c r="H291" s="1"/>
      <c r="I291" s="1"/>
      <c r="J291" s="1"/>
      <c r="K291" s="1"/>
      <c r="L291" s="1"/>
      <c r="M291" s="1"/>
      <c r="N291" s="1"/>
      <c r="O291" s="1"/>
      <c r="P291" s="1"/>
    </row>
    <row r="292" spans="1:16" ht="16.5" customHeight="1">
      <c r="A292" s="20" t="s">
        <v>298</v>
      </c>
      <c r="B292" s="21"/>
      <c r="C292" s="21"/>
      <c r="D292" s="21"/>
      <c r="E292" s="21"/>
      <c r="F292" s="21"/>
      <c r="G292" s="22"/>
      <c r="H292" s="1"/>
      <c r="I292" s="1"/>
      <c r="J292" s="1"/>
      <c r="K292" s="1"/>
      <c r="L292" s="1"/>
      <c r="M292" s="1"/>
      <c r="N292" s="1"/>
      <c r="O292" s="1"/>
      <c r="P292" s="1"/>
    </row>
    <row r="293" spans="1:16" ht="16.5" customHeight="1">
      <c r="A293" s="20" t="s">
        <v>299</v>
      </c>
      <c r="B293" s="21"/>
      <c r="C293" s="21"/>
      <c r="D293" s="21"/>
      <c r="E293" s="21"/>
      <c r="F293" s="21"/>
      <c r="G293" s="22"/>
      <c r="H293" s="1"/>
      <c r="I293" s="1"/>
      <c r="J293" s="1"/>
      <c r="K293" s="1"/>
      <c r="L293" s="1"/>
      <c r="M293" s="1"/>
      <c r="N293" s="1"/>
      <c r="O293" s="1"/>
      <c r="P293" s="1"/>
    </row>
    <row r="294" spans="1:16" ht="16.5" customHeight="1">
      <c r="A294" s="20" t="s">
        <v>300</v>
      </c>
      <c r="B294" s="21"/>
      <c r="C294" s="21"/>
      <c r="D294" s="21"/>
      <c r="E294" s="21"/>
      <c r="F294" s="21"/>
      <c r="G294" s="22"/>
      <c r="H294" s="1"/>
      <c r="I294" s="1"/>
      <c r="J294" s="1"/>
      <c r="K294" s="1"/>
      <c r="L294" s="1"/>
      <c r="M294" s="1"/>
      <c r="N294" s="1"/>
      <c r="O294" s="1"/>
      <c r="P294" s="1"/>
    </row>
    <row r="295" spans="1:16" ht="16.5" customHeight="1">
      <c r="A295" s="20" t="s">
        <v>301</v>
      </c>
      <c r="B295" s="21"/>
      <c r="C295" s="21"/>
      <c r="D295" s="21"/>
      <c r="E295" s="21"/>
      <c r="F295" s="21"/>
      <c r="G295" s="22"/>
      <c r="H295" s="1"/>
      <c r="I295" s="1"/>
      <c r="J295" s="1"/>
      <c r="K295" s="1"/>
      <c r="L295" s="1"/>
      <c r="M295" s="1"/>
      <c r="N295" s="1"/>
      <c r="O295" s="1"/>
      <c r="P295" s="1"/>
    </row>
    <row r="296" spans="1:16" ht="16.5" customHeight="1">
      <c r="A296" s="20" t="s">
        <v>302</v>
      </c>
      <c r="B296" s="21"/>
      <c r="C296" s="21"/>
      <c r="D296" s="21"/>
      <c r="E296" s="21"/>
      <c r="F296" s="21"/>
      <c r="G296" s="22"/>
      <c r="H296" s="1"/>
      <c r="I296" s="1"/>
      <c r="J296" s="1"/>
      <c r="K296" s="1"/>
      <c r="L296" s="1"/>
      <c r="M296" s="1"/>
      <c r="N296" s="1"/>
      <c r="O296" s="1"/>
      <c r="P296" s="1"/>
    </row>
    <row r="297" spans="1:16" ht="16.5" customHeight="1">
      <c r="A297" s="20" t="s">
        <v>303</v>
      </c>
      <c r="B297" s="21"/>
      <c r="C297" s="21"/>
      <c r="D297" s="21"/>
      <c r="E297" s="21"/>
      <c r="F297" s="21"/>
      <c r="G297" s="22"/>
      <c r="H297" s="1"/>
      <c r="I297" s="1"/>
      <c r="J297" s="1"/>
      <c r="K297" s="1"/>
      <c r="L297" s="1"/>
      <c r="M297" s="1"/>
      <c r="N297" s="1"/>
      <c r="O297" s="1"/>
      <c r="P297" s="1"/>
    </row>
    <row r="298" spans="1:16" ht="16.5" customHeight="1">
      <c r="A298" s="20" t="s">
        <v>304</v>
      </c>
      <c r="B298" s="21"/>
      <c r="C298" s="21"/>
      <c r="D298" s="21"/>
      <c r="E298" s="21"/>
      <c r="F298" s="21"/>
      <c r="G298" s="22"/>
      <c r="H298" s="1"/>
      <c r="I298" s="1"/>
      <c r="J298" s="1"/>
      <c r="K298" s="1"/>
      <c r="L298" s="1"/>
      <c r="M298" s="1"/>
      <c r="N298" s="1"/>
      <c r="O298" s="1"/>
      <c r="P298" s="1"/>
    </row>
    <row r="299" spans="1:16" ht="16.5" customHeight="1">
      <c r="A299" s="20" t="s">
        <v>305</v>
      </c>
      <c r="B299" s="21"/>
      <c r="C299" s="21"/>
      <c r="D299" s="21"/>
      <c r="E299" s="21"/>
      <c r="F299" s="21"/>
      <c r="G299" s="22"/>
      <c r="H299" s="1"/>
      <c r="I299" s="1"/>
      <c r="J299" s="1"/>
      <c r="K299" s="1"/>
      <c r="L299" s="1"/>
      <c r="M299" s="1"/>
      <c r="N299" s="1"/>
      <c r="O299" s="1"/>
      <c r="P299" s="1"/>
    </row>
    <row r="300" spans="1:16" ht="16.5" customHeight="1">
      <c r="A300" s="20" t="s">
        <v>306</v>
      </c>
      <c r="B300" s="21"/>
      <c r="C300" s="21"/>
      <c r="D300" s="21"/>
      <c r="E300" s="21"/>
      <c r="F300" s="21"/>
      <c r="G300" s="22"/>
      <c r="H300" s="1"/>
      <c r="I300" s="1"/>
      <c r="J300" s="1"/>
      <c r="K300" s="1"/>
      <c r="L300" s="1"/>
      <c r="M300" s="1"/>
      <c r="N300" s="1"/>
      <c r="O300" s="1"/>
      <c r="P300" s="1"/>
    </row>
    <row r="301" spans="1:16" ht="16.5" customHeight="1">
      <c r="A301" s="20" t="s">
        <v>307</v>
      </c>
      <c r="B301" s="21"/>
      <c r="C301" s="21"/>
      <c r="D301" s="21"/>
      <c r="E301" s="21"/>
      <c r="F301" s="21"/>
      <c r="G301" s="22"/>
      <c r="H301" s="1"/>
      <c r="I301" s="1"/>
      <c r="J301" s="1"/>
      <c r="K301" s="1"/>
      <c r="L301" s="1"/>
      <c r="M301" s="1"/>
      <c r="N301" s="1"/>
      <c r="O301" s="1"/>
      <c r="P301" s="1"/>
    </row>
    <row r="302" spans="1:16" ht="16.5" customHeight="1">
      <c r="A302" s="20" t="s">
        <v>308</v>
      </c>
      <c r="B302" s="21"/>
      <c r="C302" s="21"/>
      <c r="D302" s="21"/>
      <c r="E302" s="21"/>
      <c r="F302" s="21"/>
      <c r="G302" s="22"/>
      <c r="H302" s="1"/>
      <c r="I302" s="1"/>
      <c r="J302" s="1"/>
      <c r="K302" s="1"/>
      <c r="L302" s="1"/>
      <c r="M302" s="1"/>
      <c r="N302" s="1"/>
      <c r="O302" s="1"/>
      <c r="P302" s="1"/>
    </row>
    <row r="303" spans="1:16" ht="16.5" customHeight="1" thickBot="1">
      <c r="A303" s="23" t="s">
        <v>309</v>
      </c>
      <c r="B303" s="24"/>
      <c r="C303" s="24"/>
      <c r="D303" s="24"/>
      <c r="E303" s="24"/>
      <c r="F303" s="24"/>
      <c r="G303" s="25"/>
      <c r="H303" s="1"/>
      <c r="I303" s="1"/>
      <c r="J303" s="1"/>
      <c r="K303" s="1"/>
      <c r="L303" s="1"/>
      <c r="M303" s="1"/>
      <c r="N303" s="1"/>
      <c r="O303" s="1"/>
      <c r="P303" s="1"/>
    </row>
    <row r="304" ht="14.25">
      <c r="A304" s="26"/>
    </row>
    <row r="305" ht="14.25">
      <c r="A305" s="26"/>
    </row>
    <row r="306" ht="14.25">
      <c r="A306" s="26"/>
    </row>
    <row r="307" ht="14.25">
      <c r="A307" s="26"/>
    </row>
    <row r="308" ht="14.25">
      <c r="A308" s="26"/>
    </row>
    <row r="309" ht="14.25">
      <c r="A309" s="26"/>
    </row>
    <row r="310" ht="14.25">
      <c r="A310" s="26"/>
    </row>
    <row r="311" ht="14.25">
      <c r="A311" s="26"/>
    </row>
    <row r="312" ht="14.25">
      <c r="A312" s="26"/>
    </row>
  </sheetData>
  <sheetProtection/>
  <printOptions/>
  <pageMargins left="0.75" right="0.75" top="1" bottom="1" header="0.5" footer="0.5"/>
  <pageSetup horizontalDpi="600" verticalDpi="600" orientation="portrait" paperSize="9" r:id="rId2"/>
  <ignoredErrors>
    <ignoredError sqref="A4:A303" numberStoredAsText="1"/>
  </ignoredErrors>
  <drawing r:id="rId1"/>
</worksheet>
</file>

<file path=xl/worksheets/sheet30.xml><?xml version="1.0" encoding="utf-8"?>
<worksheet xmlns="http://schemas.openxmlformats.org/spreadsheetml/2006/main" xmlns:r="http://schemas.openxmlformats.org/officeDocument/2006/relationships">
  <sheetPr codeName="Sheet31"/>
  <dimension ref="A1:P78"/>
  <sheetViews>
    <sheetView zoomScalePageLayoutView="0" workbookViewId="0" topLeftCell="A1">
      <selection activeCell="A1" sqref="A1"/>
    </sheetView>
  </sheetViews>
  <sheetFormatPr defaultColWidth="9.00390625" defaultRowHeight="14.25"/>
  <cols>
    <col min="1" max="1" width="2.75390625" style="226" customWidth="1"/>
    <col min="2" max="2" width="5.375" style="226" customWidth="1"/>
    <col min="3" max="3" width="22.375" style="248" customWidth="1"/>
    <col min="4" max="4" width="10.875" style="249" customWidth="1"/>
    <col min="5" max="5" width="18.875" style="226" customWidth="1"/>
    <col min="6" max="6" width="19.375" style="250" customWidth="1"/>
    <col min="7" max="7" width="13.375" style="250" customWidth="1"/>
    <col min="8" max="8" width="9.00390625" style="226" customWidth="1"/>
    <col min="9" max="9" width="9.00390625" style="226" hidden="1" customWidth="1"/>
    <col min="10" max="16384" width="9.00390625" style="226" customWidth="1"/>
  </cols>
  <sheetData>
    <row r="1" spans="1:16" ht="23.25" customHeight="1" thickBot="1">
      <c r="A1" s="1"/>
      <c r="B1" s="224" t="str">
        <f>'封面'!$M26&amp;"年12月理财"</f>
        <v>2014年12月理财</v>
      </c>
      <c r="C1" s="12"/>
      <c r="D1" s="12"/>
      <c r="E1" s="12"/>
      <c r="F1" s="225">
        <f>'备忘录 '!$C$62</f>
        <v>41974</v>
      </c>
      <c r="G1" s="1"/>
      <c r="H1" s="1"/>
      <c r="I1" s="1"/>
      <c r="J1" s="1"/>
      <c r="K1" s="1"/>
      <c r="L1" s="1"/>
      <c r="M1" s="1"/>
      <c r="N1" s="1"/>
      <c r="O1" s="1"/>
      <c r="P1" s="1"/>
    </row>
    <row r="2" spans="1:16" s="232" customFormat="1" ht="24.75" customHeight="1">
      <c r="A2" s="1"/>
      <c r="B2" s="269" t="s">
        <v>460</v>
      </c>
      <c r="C2" s="270" t="s">
        <v>461</v>
      </c>
      <c r="D2" s="271" t="s">
        <v>462</v>
      </c>
      <c r="E2" s="272" t="s">
        <v>463</v>
      </c>
      <c r="F2" s="273" t="s">
        <v>464</v>
      </c>
      <c r="G2" s="1"/>
      <c r="H2" s="1"/>
      <c r="I2" s="1"/>
      <c r="J2" s="1"/>
      <c r="K2" s="1"/>
      <c r="L2" s="1"/>
      <c r="M2" s="1"/>
      <c r="N2" s="1"/>
      <c r="O2" s="1"/>
      <c r="P2" s="1"/>
    </row>
    <row r="3" spans="1:16" ht="17.25" customHeight="1">
      <c r="A3" s="1"/>
      <c r="B3" s="327"/>
      <c r="C3" s="251"/>
      <c r="D3" s="252"/>
      <c r="E3" s="253"/>
      <c r="F3" s="254"/>
      <c r="G3" s="1"/>
      <c r="H3" s="1"/>
      <c r="I3" s="237" t="s">
        <v>465</v>
      </c>
      <c r="J3" s="1"/>
      <c r="K3" s="1"/>
      <c r="L3" s="1"/>
      <c r="M3" s="1"/>
      <c r="N3" s="1"/>
      <c r="O3" s="1"/>
      <c r="P3" s="1"/>
    </row>
    <row r="4" spans="1:16" ht="17.25" customHeight="1">
      <c r="A4" s="1"/>
      <c r="B4" s="327"/>
      <c r="C4" s="251"/>
      <c r="D4" s="252"/>
      <c r="E4" s="253"/>
      <c r="F4" s="254"/>
      <c r="G4" s="242"/>
      <c r="H4" s="1"/>
      <c r="I4" s="237" t="s">
        <v>466</v>
      </c>
      <c r="J4" s="1"/>
      <c r="K4" s="1"/>
      <c r="L4" s="1"/>
      <c r="M4" s="1"/>
      <c r="N4" s="1"/>
      <c r="O4" s="1"/>
      <c r="P4" s="1"/>
    </row>
    <row r="5" spans="1:16" ht="17.25" customHeight="1">
      <c r="A5" s="1"/>
      <c r="B5" s="327"/>
      <c r="C5" s="251"/>
      <c r="D5" s="252"/>
      <c r="E5" s="253"/>
      <c r="F5" s="254"/>
      <c r="G5" s="1"/>
      <c r="H5" s="1"/>
      <c r="I5" s="243" t="s">
        <v>467</v>
      </c>
      <c r="J5" s="1"/>
      <c r="K5" s="1"/>
      <c r="L5" s="1"/>
      <c r="M5" s="1"/>
      <c r="N5" s="1"/>
      <c r="O5" s="1"/>
      <c r="P5" s="1"/>
    </row>
    <row r="6" spans="1:16" ht="17.25" customHeight="1">
      <c r="A6" s="1"/>
      <c r="B6" s="327"/>
      <c r="C6" s="251"/>
      <c r="D6" s="252"/>
      <c r="E6" s="253"/>
      <c r="F6" s="254"/>
      <c r="G6" s="1"/>
      <c r="H6" s="1"/>
      <c r="I6" s="243" t="s">
        <v>468</v>
      </c>
      <c r="J6" s="1"/>
      <c r="K6" s="1"/>
      <c r="L6" s="1"/>
      <c r="M6" s="1"/>
      <c r="N6" s="1"/>
      <c r="O6" s="1"/>
      <c r="P6" s="1"/>
    </row>
    <row r="7" spans="1:16" ht="17.25" customHeight="1">
      <c r="A7" s="1"/>
      <c r="B7" s="327"/>
      <c r="C7" s="251"/>
      <c r="D7" s="252"/>
      <c r="E7" s="253"/>
      <c r="F7" s="254"/>
      <c r="G7" s="1"/>
      <c r="H7" s="1"/>
      <c r="I7" s="237" t="s">
        <v>469</v>
      </c>
      <c r="J7" s="1"/>
      <c r="K7" s="1"/>
      <c r="L7" s="1"/>
      <c r="M7" s="1"/>
      <c r="N7" s="1"/>
      <c r="O7" s="1"/>
      <c r="P7" s="1"/>
    </row>
    <row r="8" spans="1:16" ht="17.25" customHeight="1">
      <c r="A8" s="1"/>
      <c r="B8" s="327"/>
      <c r="C8" s="251"/>
      <c r="D8" s="252"/>
      <c r="E8" s="253"/>
      <c r="F8" s="254"/>
      <c r="G8" s="1"/>
      <c r="H8" s="1"/>
      <c r="I8" s="237" t="s">
        <v>470</v>
      </c>
      <c r="J8" s="1"/>
      <c r="K8" s="1"/>
      <c r="L8" s="1"/>
      <c r="M8" s="1"/>
      <c r="N8" s="1"/>
      <c r="O8" s="1"/>
      <c r="P8" s="1"/>
    </row>
    <row r="9" spans="1:16" ht="17.25" customHeight="1">
      <c r="A9" s="1"/>
      <c r="B9" s="327"/>
      <c r="C9" s="251"/>
      <c r="D9" s="252"/>
      <c r="E9" s="253"/>
      <c r="F9" s="254"/>
      <c r="G9" s="1"/>
      <c r="H9" s="1"/>
      <c r="I9" s="237" t="s">
        <v>471</v>
      </c>
      <c r="J9" s="1"/>
      <c r="K9" s="1"/>
      <c r="L9" s="1"/>
      <c r="M9" s="1"/>
      <c r="N9" s="1"/>
      <c r="O9" s="1"/>
      <c r="P9" s="1"/>
    </row>
    <row r="10" spans="1:16" ht="17.25" customHeight="1">
      <c r="A10" s="1"/>
      <c r="B10" s="327"/>
      <c r="C10" s="251"/>
      <c r="D10" s="252"/>
      <c r="E10" s="253"/>
      <c r="F10" s="254"/>
      <c r="G10" s="1"/>
      <c r="H10" s="1"/>
      <c r="I10" s="237" t="s">
        <v>472</v>
      </c>
      <c r="J10" s="1"/>
      <c r="K10" s="1"/>
      <c r="L10" s="1"/>
      <c r="M10" s="1"/>
      <c r="N10" s="1"/>
      <c r="O10" s="1"/>
      <c r="P10" s="1"/>
    </row>
    <row r="11" spans="1:16" ht="17.25" customHeight="1">
      <c r="A11" s="1"/>
      <c r="B11" s="327"/>
      <c r="C11" s="251"/>
      <c r="D11" s="252"/>
      <c r="E11" s="253"/>
      <c r="F11" s="254"/>
      <c r="G11" s="1"/>
      <c r="H11" s="1"/>
      <c r="I11" s="237" t="s">
        <v>473</v>
      </c>
      <c r="J11" s="1"/>
      <c r="K11" s="1"/>
      <c r="L11" s="1"/>
      <c r="M11" s="1"/>
      <c r="N11" s="1"/>
      <c r="O11" s="1"/>
      <c r="P11" s="1"/>
    </row>
    <row r="12" spans="1:16" ht="17.25" customHeight="1">
      <c r="A12" s="1"/>
      <c r="B12" s="327"/>
      <c r="C12" s="251"/>
      <c r="D12" s="252"/>
      <c r="E12" s="253"/>
      <c r="F12" s="254"/>
      <c r="G12" s="1"/>
      <c r="H12" s="1"/>
      <c r="I12" s="237" t="s">
        <v>474</v>
      </c>
      <c r="J12" s="1"/>
      <c r="K12" s="1"/>
      <c r="L12" s="1"/>
      <c r="M12" s="1"/>
      <c r="N12" s="1"/>
      <c r="O12" s="1"/>
      <c r="P12" s="1"/>
    </row>
    <row r="13" spans="1:16" ht="17.25" customHeight="1">
      <c r="A13" s="1"/>
      <c r="B13" s="327"/>
      <c r="C13" s="251"/>
      <c r="D13" s="252"/>
      <c r="E13" s="253"/>
      <c r="F13" s="254"/>
      <c r="G13" s="1"/>
      <c r="H13" s="1"/>
      <c r="I13" s="237" t="s">
        <v>475</v>
      </c>
      <c r="J13" s="1"/>
      <c r="K13" s="1"/>
      <c r="L13" s="1"/>
      <c r="M13" s="1"/>
      <c r="N13" s="1"/>
      <c r="O13" s="1"/>
      <c r="P13" s="1"/>
    </row>
    <row r="14" spans="1:16" ht="17.25" customHeight="1">
      <c r="A14" s="1"/>
      <c r="B14" s="327"/>
      <c r="C14" s="251"/>
      <c r="D14" s="252"/>
      <c r="E14" s="253"/>
      <c r="F14" s="254"/>
      <c r="G14" s="1"/>
      <c r="H14" s="1"/>
      <c r="I14" s="243" t="s">
        <v>476</v>
      </c>
      <c r="J14" s="1"/>
      <c r="K14" s="1"/>
      <c r="L14" s="1"/>
      <c r="M14" s="1"/>
      <c r="N14" s="1"/>
      <c r="O14" s="1"/>
      <c r="P14" s="1"/>
    </row>
    <row r="15" spans="1:16" ht="17.25" customHeight="1">
      <c r="A15" s="1"/>
      <c r="B15" s="327"/>
      <c r="C15" s="251"/>
      <c r="D15" s="252"/>
      <c r="E15" s="253"/>
      <c r="F15" s="254"/>
      <c r="G15" s="1"/>
      <c r="H15" s="1"/>
      <c r="I15" s="243" t="s">
        <v>477</v>
      </c>
      <c r="J15" s="1"/>
      <c r="K15" s="1"/>
      <c r="L15" s="1"/>
      <c r="M15" s="1"/>
      <c r="N15" s="1"/>
      <c r="O15" s="1"/>
      <c r="P15" s="1"/>
    </row>
    <row r="16" spans="1:16" ht="17.25" customHeight="1">
      <c r="A16" s="1"/>
      <c r="B16" s="327"/>
      <c r="C16" s="251"/>
      <c r="D16" s="252"/>
      <c r="E16" s="253"/>
      <c r="F16" s="254"/>
      <c r="G16" s="1"/>
      <c r="H16" s="1"/>
      <c r="I16" s="243" t="s">
        <v>478</v>
      </c>
      <c r="J16" s="1"/>
      <c r="K16" s="1"/>
      <c r="L16" s="1"/>
      <c r="M16" s="1"/>
      <c r="N16" s="1"/>
      <c r="O16" s="1"/>
      <c r="P16" s="1"/>
    </row>
    <row r="17" spans="1:16" ht="17.25" customHeight="1">
      <c r="A17" s="1"/>
      <c r="B17" s="327"/>
      <c r="C17" s="251"/>
      <c r="D17" s="252"/>
      <c r="E17" s="253"/>
      <c r="F17" s="254"/>
      <c r="G17" s="1"/>
      <c r="H17" s="1"/>
      <c r="I17" s="1"/>
      <c r="J17" s="1"/>
      <c r="K17" s="1"/>
      <c r="L17" s="1"/>
      <c r="M17" s="1"/>
      <c r="N17" s="1"/>
      <c r="O17" s="1"/>
      <c r="P17" s="1"/>
    </row>
    <row r="18" spans="1:16" ht="17.25" customHeight="1">
      <c r="A18" s="1"/>
      <c r="B18" s="328"/>
      <c r="C18" s="251"/>
      <c r="D18" s="252"/>
      <c r="E18" s="253"/>
      <c r="F18" s="254"/>
      <c r="G18" s="1"/>
      <c r="H18" s="1"/>
      <c r="I18" s="1"/>
      <c r="J18" s="1"/>
      <c r="K18" s="1"/>
      <c r="L18" s="1"/>
      <c r="M18" s="1"/>
      <c r="N18" s="1"/>
      <c r="O18" s="1"/>
      <c r="P18" s="1"/>
    </row>
    <row r="19" spans="1:16" ht="17.25" customHeight="1">
      <c r="A19" s="1"/>
      <c r="B19" s="328"/>
      <c r="C19" s="251"/>
      <c r="D19" s="252"/>
      <c r="E19" s="253"/>
      <c r="F19" s="254"/>
      <c r="G19" s="1"/>
      <c r="H19" s="1"/>
      <c r="I19" s="1"/>
      <c r="J19" s="1"/>
      <c r="K19" s="1"/>
      <c r="L19" s="1"/>
      <c r="M19" s="1"/>
      <c r="N19" s="1"/>
      <c r="O19" s="1"/>
      <c r="P19" s="1"/>
    </row>
    <row r="20" spans="1:16" ht="17.25" customHeight="1">
      <c r="A20" s="1"/>
      <c r="B20" s="328"/>
      <c r="C20" s="251"/>
      <c r="D20" s="252"/>
      <c r="E20" s="253"/>
      <c r="F20" s="254"/>
      <c r="G20" s="1"/>
      <c r="H20" s="1"/>
      <c r="I20" s="1"/>
      <c r="J20" s="1"/>
      <c r="K20" s="1"/>
      <c r="L20" s="1"/>
      <c r="M20" s="1"/>
      <c r="N20" s="1"/>
      <c r="O20" s="1"/>
      <c r="P20" s="1"/>
    </row>
    <row r="21" spans="1:16" ht="17.25" customHeight="1">
      <c r="A21" s="1"/>
      <c r="B21" s="328"/>
      <c r="C21" s="251"/>
      <c r="D21" s="252"/>
      <c r="E21" s="253"/>
      <c r="F21" s="254"/>
      <c r="G21" s="1"/>
      <c r="H21" s="1"/>
      <c r="I21" s="1"/>
      <c r="J21" s="1"/>
      <c r="K21" s="1"/>
      <c r="L21" s="1"/>
      <c r="M21" s="1"/>
      <c r="N21" s="1"/>
      <c r="O21" s="1"/>
      <c r="P21" s="1"/>
    </row>
    <row r="22" spans="1:16" ht="17.25" customHeight="1">
      <c r="A22" s="1"/>
      <c r="B22" s="328"/>
      <c r="C22" s="251"/>
      <c r="D22" s="252"/>
      <c r="E22" s="253"/>
      <c r="F22" s="254"/>
      <c r="G22" s="1"/>
      <c r="H22" s="1"/>
      <c r="I22" s="1"/>
      <c r="J22" s="1"/>
      <c r="K22" s="1"/>
      <c r="L22" s="1"/>
      <c r="M22" s="1"/>
      <c r="N22" s="1"/>
      <c r="O22" s="1"/>
      <c r="P22" s="1"/>
    </row>
    <row r="23" spans="1:16" ht="17.25" customHeight="1">
      <c r="A23" s="1"/>
      <c r="B23" s="328"/>
      <c r="C23" s="251"/>
      <c r="D23" s="252"/>
      <c r="E23" s="253"/>
      <c r="F23" s="254"/>
      <c r="G23" s="1"/>
      <c r="H23" s="1"/>
      <c r="I23" s="1"/>
      <c r="J23" s="1"/>
      <c r="K23" s="1"/>
      <c r="L23" s="1"/>
      <c r="M23" s="1"/>
      <c r="N23" s="1"/>
      <c r="O23" s="1"/>
      <c r="P23" s="1"/>
    </row>
    <row r="24" spans="1:16" ht="17.25" customHeight="1">
      <c r="A24" s="1"/>
      <c r="B24" s="328"/>
      <c r="C24" s="251"/>
      <c r="D24" s="252"/>
      <c r="E24" s="253"/>
      <c r="F24" s="254"/>
      <c r="G24" s="1"/>
      <c r="H24" s="1"/>
      <c r="I24" s="1"/>
      <c r="J24" s="1"/>
      <c r="K24" s="1"/>
      <c r="L24" s="1"/>
      <c r="M24" s="1"/>
      <c r="N24" s="1"/>
      <c r="O24" s="1"/>
      <c r="P24" s="1"/>
    </row>
    <row r="25" spans="1:16" ht="17.25" customHeight="1">
      <c r="A25" s="1"/>
      <c r="B25" s="328"/>
      <c r="C25" s="251"/>
      <c r="D25" s="252"/>
      <c r="E25" s="253"/>
      <c r="F25" s="254"/>
      <c r="G25" s="1"/>
      <c r="H25" s="1"/>
      <c r="I25" s="1"/>
      <c r="J25" s="1"/>
      <c r="K25" s="1"/>
      <c r="L25" s="1"/>
      <c r="M25" s="1"/>
      <c r="N25" s="1"/>
      <c r="O25" s="1"/>
      <c r="P25" s="1"/>
    </row>
    <row r="26" spans="1:16" ht="17.25" customHeight="1">
      <c r="A26" s="1"/>
      <c r="B26" s="328"/>
      <c r="C26" s="251"/>
      <c r="D26" s="252"/>
      <c r="E26" s="253"/>
      <c r="F26" s="254"/>
      <c r="G26" s="1"/>
      <c r="H26" s="1"/>
      <c r="I26" s="1"/>
      <c r="J26" s="1"/>
      <c r="K26" s="1"/>
      <c r="L26" s="1"/>
      <c r="M26" s="1"/>
      <c r="N26" s="1"/>
      <c r="O26" s="1"/>
      <c r="P26" s="1"/>
    </row>
    <row r="27" spans="1:16" ht="17.25" customHeight="1">
      <c r="A27" s="1"/>
      <c r="B27" s="328"/>
      <c r="C27" s="251"/>
      <c r="D27" s="252"/>
      <c r="E27" s="253"/>
      <c r="F27" s="254"/>
      <c r="G27" s="1"/>
      <c r="H27" s="1"/>
      <c r="I27" s="1"/>
      <c r="J27" s="1"/>
      <c r="K27" s="1"/>
      <c r="L27" s="1"/>
      <c r="M27" s="1"/>
      <c r="N27" s="1"/>
      <c r="O27" s="1"/>
      <c r="P27" s="1"/>
    </row>
    <row r="28" spans="1:16" ht="17.25" customHeight="1">
      <c r="A28" s="1"/>
      <c r="B28" s="328"/>
      <c r="C28" s="251"/>
      <c r="D28" s="252"/>
      <c r="E28" s="253"/>
      <c r="F28" s="254"/>
      <c r="G28" s="1"/>
      <c r="H28" s="1"/>
      <c r="I28" s="1"/>
      <c r="J28" s="1"/>
      <c r="K28" s="1"/>
      <c r="L28" s="1"/>
      <c r="M28" s="1"/>
      <c r="N28" s="1"/>
      <c r="O28" s="1"/>
      <c r="P28" s="1"/>
    </row>
    <row r="29" spans="1:16" ht="17.25" customHeight="1">
      <c r="A29" s="1"/>
      <c r="B29" s="328"/>
      <c r="C29" s="251"/>
      <c r="D29" s="252"/>
      <c r="E29" s="253"/>
      <c r="F29" s="254"/>
      <c r="G29" s="1"/>
      <c r="H29" s="1"/>
      <c r="I29" s="1"/>
      <c r="J29" s="1"/>
      <c r="K29" s="1"/>
      <c r="L29" s="1"/>
      <c r="M29" s="1"/>
      <c r="N29" s="1"/>
      <c r="O29" s="1"/>
      <c r="P29" s="1"/>
    </row>
    <row r="30" spans="1:16" ht="17.25" customHeight="1">
      <c r="A30" s="1"/>
      <c r="B30" s="328"/>
      <c r="C30" s="251"/>
      <c r="D30" s="252"/>
      <c r="E30" s="253"/>
      <c r="F30" s="254"/>
      <c r="G30" s="1"/>
      <c r="H30" s="1"/>
      <c r="I30" s="1"/>
      <c r="J30" s="1"/>
      <c r="K30" s="1"/>
      <c r="L30" s="1"/>
      <c r="M30" s="1"/>
      <c r="N30" s="1"/>
      <c r="O30" s="1"/>
      <c r="P30" s="1"/>
    </row>
    <row r="31" spans="1:16" ht="17.25" customHeight="1">
      <c r="A31" s="1"/>
      <c r="B31" s="328"/>
      <c r="C31" s="251"/>
      <c r="D31" s="252"/>
      <c r="E31" s="253"/>
      <c r="F31" s="254"/>
      <c r="G31" s="1"/>
      <c r="H31" s="1"/>
      <c r="I31" s="1"/>
      <c r="J31" s="1"/>
      <c r="K31" s="1"/>
      <c r="L31" s="1"/>
      <c r="M31" s="1"/>
      <c r="N31" s="1"/>
      <c r="O31" s="1"/>
      <c r="P31" s="1"/>
    </row>
    <row r="32" spans="1:16" ht="17.25" customHeight="1">
      <c r="A32" s="1"/>
      <c r="B32" s="328"/>
      <c r="C32" s="251"/>
      <c r="D32" s="252"/>
      <c r="E32" s="253"/>
      <c r="F32" s="254"/>
      <c r="G32" s="1"/>
      <c r="H32" s="1"/>
      <c r="I32" s="1"/>
      <c r="J32" s="1"/>
      <c r="K32" s="1"/>
      <c r="L32" s="1"/>
      <c r="M32" s="1"/>
      <c r="N32" s="1"/>
      <c r="O32" s="1"/>
      <c r="P32" s="1"/>
    </row>
    <row r="33" spans="1:16" ht="17.25" customHeight="1">
      <c r="A33" s="1"/>
      <c r="B33" s="328"/>
      <c r="C33" s="251"/>
      <c r="D33" s="252"/>
      <c r="E33" s="253"/>
      <c r="F33" s="254"/>
      <c r="G33" s="1"/>
      <c r="H33" s="1"/>
      <c r="I33" s="1"/>
      <c r="J33" s="1"/>
      <c r="K33" s="1"/>
      <c r="L33" s="1"/>
      <c r="M33" s="1"/>
      <c r="N33" s="1"/>
      <c r="O33" s="1"/>
      <c r="P33" s="1"/>
    </row>
    <row r="34" spans="1:16" ht="17.25" customHeight="1">
      <c r="A34" s="1"/>
      <c r="B34" s="328"/>
      <c r="C34" s="251"/>
      <c r="D34" s="252"/>
      <c r="E34" s="253"/>
      <c r="F34" s="254"/>
      <c r="G34" s="1"/>
      <c r="H34" s="1"/>
      <c r="I34" s="1"/>
      <c r="J34" s="1"/>
      <c r="K34" s="1"/>
      <c r="L34" s="1"/>
      <c r="M34" s="1"/>
      <c r="N34" s="1"/>
      <c r="O34" s="1"/>
      <c r="P34" s="1"/>
    </row>
    <row r="35" spans="1:16" ht="17.25" customHeight="1">
      <c r="A35" s="1"/>
      <c r="B35" s="328"/>
      <c r="C35" s="251"/>
      <c r="D35" s="252"/>
      <c r="E35" s="253"/>
      <c r="F35" s="254"/>
      <c r="G35" s="1"/>
      <c r="H35" s="1"/>
      <c r="I35" s="1"/>
      <c r="J35" s="1"/>
      <c r="K35" s="1"/>
      <c r="L35" s="1"/>
      <c r="M35" s="1"/>
      <c r="N35" s="1"/>
      <c r="O35" s="1"/>
      <c r="P35" s="1"/>
    </row>
    <row r="36" spans="1:16" ht="17.25" customHeight="1">
      <c r="A36" s="1"/>
      <c r="B36" s="328"/>
      <c r="C36" s="251"/>
      <c r="D36" s="252"/>
      <c r="E36" s="253"/>
      <c r="F36" s="254"/>
      <c r="G36" s="1"/>
      <c r="H36" s="1"/>
      <c r="I36" s="1"/>
      <c r="J36" s="1"/>
      <c r="K36" s="1"/>
      <c r="L36" s="1"/>
      <c r="M36" s="1"/>
      <c r="N36" s="1"/>
      <c r="O36" s="1"/>
      <c r="P36" s="1"/>
    </row>
    <row r="37" spans="1:16" ht="17.25" customHeight="1">
      <c r="A37" s="1"/>
      <c r="B37" s="328"/>
      <c r="C37" s="251"/>
      <c r="D37" s="252"/>
      <c r="E37" s="253"/>
      <c r="F37" s="254"/>
      <c r="G37" s="1"/>
      <c r="H37" s="1"/>
      <c r="I37" s="1"/>
      <c r="J37" s="1"/>
      <c r="K37" s="1"/>
      <c r="L37" s="1"/>
      <c r="M37" s="1"/>
      <c r="N37" s="1"/>
      <c r="O37" s="1"/>
      <c r="P37" s="1"/>
    </row>
    <row r="38" spans="1:16" ht="17.25" customHeight="1">
      <c r="A38" s="1"/>
      <c r="B38" s="328"/>
      <c r="C38" s="251"/>
      <c r="D38" s="252"/>
      <c r="E38" s="253"/>
      <c r="F38" s="254"/>
      <c r="G38" s="1"/>
      <c r="H38" s="1"/>
      <c r="I38" s="1"/>
      <c r="J38" s="1"/>
      <c r="K38" s="1"/>
      <c r="L38" s="1"/>
      <c r="M38" s="1"/>
      <c r="N38" s="1"/>
      <c r="O38" s="1"/>
      <c r="P38" s="1"/>
    </row>
    <row r="39" spans="1:16" ht="17.25" customHeight="1">
      <c r="A39" s="1"/>
      <c r="B39" s="328"/>
      <c r="C39" s="251"/>
      <c r="D39" s="252"/>
      <c r="E39" s="253"/>
      <c r="F39" s="254"/>
      <c r="G39" s="1"/>
      <c r="H39" s="1"/>
      <c r="I39" s="1"/>
      <c r="J39" s="1"/>
      <c r="K39" s="1"/>
      <c r="L39" s="1"/>
      <c r="M39" s="1"/>
      <c r="N39" s="1"/>
      <c r="O39" s="1"/>
      <c r="P39" s="1"/>
    </row>
    <row r="40" spans="1:16" ht="17.25" customHeight="1">
      <c r="A40" s="1"/>
      <c r="B40" s="328"/>
      <c r="C40" s="251"/>
      <c r="D40" s="252"/>
      <c r="E40" s="253"/>
      <c r="F40" s="254"/>
      <c r="G40" s="1"/>
      <c r="H40" s="1"/>
      <c r="I40" s="1"/>
      <c r="J40" s="1"/>
      <c r="K40" s="1"/>
      <c r="L40" s="1"/>
      <c r="M40" s="1"/>
      <c r="N40" s="1"/>
      <c r="O40" s="1"/>
      <c r="P40" s="1"/>
    </row>
    <row r="41" spans="1:16" ht="17.25" customHeight="1">
      <c r="A41" s="1"/>
      <c r="B41" s="328"/>
      <c r="C41" s="251"/>
      <c r="D41" s="252"/>
      <c r="E41" s="253"/>
      <c r="F41" s="254"/>
      <c r="G41" s="1"/>
      <c r="H41" s="1"/>
      <c r="I41" s="1"/>
      <c r="J41" s="1"/>
      <c r="K41" s="1"/>
      <c r="L41" s="1"/>
      <c r="M41" s="1"/>
      <c r="N41" s="1"/>
      <c r="O41" s="1"/>
      <c r="P41" s="1"/>
    </row>
    <row r="42" spans="1:16" ht="17.25" customHeight="1">
      <c r="A42" s="1"/>
      <c r="B42" s="328"/>
      <c r="C42" s="251"/>
      <c r="D42" s="252"/>
      <c r="E42" s="253"/>
      <c r="F42" s="254"/>
      <c r="G42" s="1"/>
      <c r="H42" s="1"/>
      <c r="I42" s="1"/>
      <c r="J42" s="1"/>
      <c r="K42" s="1"/>
      <c r="L42" s="1"/>
      <c r="M42" s="1"/>
      <c r="N42" s="1"/>
      <c r="O42" s="1"/>
      <c r="P42" s="1"/>
    </row>
    <row r="43" spans="1:16" ht="17.25" customHeight="1">
      <c r="A43" s="1"/>
      <c r="B43" s="328"/>
      <c r="C43" s="251"/>
      <c r="D43" s="252"/>
      <c r="E43" s="253"/>
      <c r="F43" s="254"/>
      <c r="G43" s="1"/>
      <c r="H43" s="1"/>
      <c r="I43" s="1"/>
      <c r="J43" s="1"/>
      <c r="K43" s="1"/>
      <c r="L43" s="1"/>
      <c r="M43" s="1"/>
      <c r="N43" s="1"/>
      <c r="O43" s="1"/>
      <c r="P43" s="1"/>
    </row>
    <row r="44" spans="1:16" ht="17.25" customHeight="1">
      <c r="A44" s="1"/>
      <c r="B44" s="328"/>
      <c r="C44" s="251"/>
      <c r="D44" s="252"/>
      <c r="E44" s="253"/>
      <c r="F44" s="254"/>
      <c r="G44" s="1"/>
      <c r="H44" s="1"/>
      <c r="I44" s="1"/>
      <c r="J44" s="1"/>
      <c r="K44" s="1"/>
      <c r="L44" s="1"/>
      <c r="M44" s="1"/>
      <c r="N44" s="1"/>
      <c r="O44" s="1"/>
      <c r="P44" s="1"/>
    </row>
    <row r="45" spans="1:16" ht="17.25" customHeight="1">
      <c r="A45" s="1"/>
      <c r="B45" s="328"/>
      <c r="C45" s="251"/>
      <c r="D45" s="252"/>
      <c r="E45" s="253"/>
      <c r="F45" s="254"/>
      <c r="G45" s="1"/>
      <c r="H45" s="1"/>
      <c r="I45" s="1"/>
      <c r="J45" s="1"/>
      <c r="K45" s="1"/>
      <c r="L45" s="1"/>
      <c r="M45" s="1"/>
      <c r="N45" s="1"/>
      <c r="O45" s="1"/>
      <c r="P45" s="1"/>
    </row>
    <row r="46" spans="1:16" ht="17.25" customHeight="1">
      <c r="A46" s="1"/>
      <c r="B46" s="328"/>
      <c r="C46" s="251"/>
      <c r="D46" s="252"/>
      <c r="E46" s="253"/>
      <c r="F46" s="254"/>
      <c r="G46" s="1"/>
      <c r="H46" s="1"/>
      <c r="I46" s="1"/>
      <c r="J46" s="1"/>
      <c r="K46" s="1"/>
      <c r="L46" s="1"/>
      <c r="M46" s="1"/>
      <c r="N46" s="1"/>
      <c r="O46" s="1"/>
      <c r="P46" s="1"/>
    </row>
    <row r="47" spans="1:16" ht="17.25" customHeight="1">
      <c r="A47" s="1"/>
      <c r="B47" s="328"/>
      <c r="C47" s="251"/>
      <c r="D47" s="252"/>
      <c r="E47" s="253"/>
      <c r="F47" s="254"/>
      <c r="G47" s="1"/>
      <c r="H47" s="1"/>
      <c r="I47" s="1"/>
      <c r="J47" s="1"/>
      <c r="K47" s="1"/>
      <c r="L47" s="1"/>
      <c r="M47" s="1"/>
      <c r="N47" s="1"/>
      <c r="O47" s="1"/>
      <c r="P47" s="1"/>
    </row>
    <row r="48" spans="1:16" ht="17.25" customHeight="1">
      <c r="A48" s="1"/>
      <c r="B48" s="328"/>
      <c r="C48" s="251"/>
      <c r="D48" s="252"/>
      <c r="E48" s="253"/>
      <c r="F48" s="254"/>
      <c r="G48" s="1"/>
      <c r="H48" s="1"/>
      <c r="I48" s="1"/>
      <c r="J48" s="1"/>
      <c r="K48" s="1"/>
      <c r="L48" s="1"/>
      <c r="M48" s="1"/>
      <c r="N48" s="1"/>
      <c r="O48" s="1"/>
      <c r="P48" s="1"/>
    </row>
    <row r="49" spans="1:16" ht="17.25" customHeight="1">
      <c r="A49" s="1"/>
      <c r="B49" s="328"/>
      <c r="C49" s="251"/>
      <c r="D49" s="252"/>
      <c r="E49" s="253"/>
      <c r="F49" s="254"/>
      <c r="G49" s="1"/>
      <c r="H49" s="1"/>
      <c r="I49" s="1"/>
      <c r="J49" s="1"/>
      <c r="K49" s="1"/>
      <c r="L49" s="1"/>
      <c r="M49" s="1"/>
      <c r="N49" s="1"/>
      <c r="O49" s="1"/>
      <c r="P49" s="1"/>
    </row>
    <row r="50" spans="1:16" ht="17.25" customHeight="1">
      <c r="A50" s="1"/>
      <c r="B50" s="328"/>
      <c r="C50" s="251"/>
      <c r="D50" s="252"/>
      <c r="E50" s="253"/>
      <c r="F50" s="254"/>
      <c r="G50" s="1"/>
      <c r="H50" s="1"/>
      <c r="I50" s="1"/>
      <c r="J50" s="1"/>
      <c r="K50" s="1"/>
      <c r="L50" s="1"/>
      <c r="M50" s="1"/>
      <c r="N50" s="1"/>
      <c r="O50" s="1"/>
      <c r="P50" s="1"/>
    </row>
    <row r="51" spans="1:16" ht="17.25" customHeight="1">
      <c r="A51" s="1"/>
      <c r="B51" s="328"/>
      <c r="C51" s="251"/>
      <c r="D51" s="252"/>
      <c r="E51" s="253"/>
      <c r="F51" s="254"/>
      <c r="G51" s="1"/>
      <c r="H51" s="1"/>
      <c r="I51" s="1"/>
      <c r="J51" s="1"/>
      <c r="K51" s="1"/>
      <c r="L51" s="1"/>
      <c r="M51" s="1"/>
      <c r="N51" s="1"/>
      <c r="O51" s="1"/>
      <c r="P51" s="1"/>
    </row>
    <row r="52" spans="1:16" ht="17.25" customHeight="1">
      <c r="A52" s="1"/>
      <c r="B52" s="328"/>
      <c r="C52" s="251"/>
      <c r="D52" s="252"/>
      <c r="E52" s="253"/>
      <c r="F52" s="254"/>
      <c r="G52" s="1"/>
      <c r="H52" s="1"/>
      <c r="I52" s="1"/>
      <c r="J52" s="1"/>
      <c r="K52" s="1"/>
      <c r="L52" s="1"/>
      <c r="M52" s="1"/>
      <c r="N52" s="1"/>
      <c r="O52" s="1"/>
      <c r="P52" s="1"/>
    </row>
    <row r="53" spans="1:16" ht="17.25" customHeight="1">
      <c r="A53" s="1"/>
      <c r="B53" s="328"/>
      <c r="C53" s="251"/>
      <c r="D53" s="252"/>
      <c r="E53" s="253"/>
      <c r="F53" s="254"/>
      <c r="G53" s="1"/>
      <c r="H53" s="1"/>
      <c r="I53" s="1"/>
      <c r="J53" s="1"/>
      <c r="K53" s="1"/>
      <c r="L53" s="1"/>
      <c r="M53" s="1"/>
      <c r="N53" s="1"/>
      <c r="O53" s="1"/>
      <c r="P53" s="1"/>
    </row>
    <row r="54" spans="1:16" ht="17.25" customHeight="1">
      <c r="A54" s="1"/>
      <c r="B54" s="328"/>
      <c r="C54" s="251"/>
      <c r="D54" s="252"/>
      <c r="E54" s="253"/>
      <c r="F54" s="254"/>
      <c r="G54" s="1"/>
      <c r="H54" s="1"/>
      <c r="I54" s="1"/>
      <c r="J54" s="1"/>
      <c r="K54" s="1"/>
      <c r="L54" s="1"/>
      <c r="M54" s="1"/>
      <c r="N54" s="1"/>
      <c r="O54" s="1"/>
      <c r="P54" s="1"/>
    </row>
    <row r="55" spans="1:16" ht="17.25" customHeight="1">
      <c r="A55" s="1"/>
      <c r="B55" s="328"/>
      <c r="C55" s="251"/>
      <c r="D55" s="252"/>
      <c r="E55" s="253"/>
      <c r="F55" s="254"/>
      <c r="G55" s="1"/>
      <c r="H55" s="1"/>
      <c r="I55" s="1"/>
      <c r="J55" s="1"/>
      <c r="K55" s="1"/>
      <c r="L55" s="1"/>
      <c r="M55" s="1"/>
      <c r="N55" s="1"/>
      <c r="O55" s="1"/>
      <c r="P55" s="1"/>
    </row>
    <row r="56" spans="1:16" ht="17.25" customHeight="1">
      <c r="A56" s="1"/>
      <c r="B56" s="328"/>
      <c r="C56" s="251"/>
      <c r="D56" s="252"/>
      <c r="E56" s="253"/>
      <c r="F56" s="254"/>
      <c r="G56" s="1"/>
      <c r="H56" s="1"/>
      <c r="I56" s="1"/>
      <c r="J56" s="1"/>
      <c r="K56" s="1"/>
      <c r="L56" s="1"/>
      <c r="M56" s="1"/>
      <c r="N56" s="1"/>
      <c r="O56" s="1"/>
      <c r="P56" s="1"/>
    </row>
    <row r="57" spans="1:16" ht="17.25" customHeight="1">
      <c r="A57" s="1"/>
      <c r="B57" s="328"/>
      <c r="C57" s="251"/>
      <c r="D57" s="252"/>
      <c r="E57" s="253"/>
      <c r="F57" s="254"/>
      <c r="G57" s="1"/>
      <c r="H57" s="1"/>
      <c r="I57" s="1"/>
      <c r="J57" s="1"/>
      <c r="K57" s="1"/>
      <c r="L57" s="1"/>
      <c r="M57" s="1"/>
      <c r="N57" s="1"/>
      <c r="O57" s="1"/>
      <c r="P57" s="1"/>
    </row>
    <row r="58" spans="1:16" ht="17.25" customHeight="1">
      <c r="A58" s="1"/>
      <c r="B58" s="328"/>
      <c r="C58" s="251"/>
      <c r="D58" s="252"/>
      <c r="E58" s="253"/>
      <c r="F58" s="254"/>
      <c r="G58" s="1"/>
      <c r="H58" s="1"/>
      <c r="I58" s="1"/>
      <c r="J58" s="1"/>
      <c r="K58" s="1"/>
      <c r="L58" s="1"/>
      <c r="M58" s="1"/>
      <c r="N58" s="1"/>
      <c r="O58" s="1"/>
      <c r="P58" s="1"/>
    </row>
    <row r="59" spans="1:16" ht="17.25" customHeight="1">
      <c r="A59" s="1"/>
      <c r="B59" s="328"/>
      <c r="C59" s="251"/>
      <c r="D59" s="252"/>
      <c r="E59" s="253"/>
      <c r="F59" s="254"/>
      <c r="G59" s="1"/>
      <c r="H59" s="1"/>
      <c r="I59" s="1"/>
      <c r="J59" s="1"/>
      <c r="K59" s="1"/>
      <c r="L59" s="1"/>
      <c r="M59" s="1"/>
      <c r="N59" s="1"/>
      <c r="O59" s="1"/>
      <c r="P59" s="1"/>
    </row>
    <row r="60" spans="1:16" ht="17.25" customHeight="1">
      <c r="A60" s="1"/>
      <c r="B60" s="328"/>
      <c r="C60" s="251"/>
      <c r="D60" s="252"/>
      <c r="E60" s="253"/>
      <c r="F60" s="254"/>
      <c r="G60" s="1"/>
      <c r="H60" s="1"/>
      <c r="I60" s="1"/>
      <c r="J60" s="1"/>
      <c r="K60" s="1"/>
      <c r="L60" s="1"/>
      <c r="M60" s="1"/>
      <c r="N60" s="1"/>
      <c r="O60" s="1"/>
      <c r="P60" s="1"/>
    </row>
    <row r="61" spans="1:16" ht="17.25" customHeight="1">
      <c r="A61" s="1"/>
      <c r="B61" s="328"/>
      <c r="C61" s="251"/>
      <c r="D61" s="252"/>
      <c r="E61" s="253"/>
      <c r="F61" s="254"/>
      <c r="G61" s="1"/>
      <c r="H61" s="1"/>
      <c r="I61" s="1"/>
      <c r="J61" s="1"/>
      <c r="K61" s="1"/>
      <c r="L61" s="1"/>
      <c r="M61" s="1"/>
      <c r="N61" s="1"/>
      <c r="O61" s="1"/>
      <c r="P61" s="1"/>
    </row>
    <row r="62" spans="1:16" ht="17.25" customHeight="1">
      <c r="A62" s="1"/>
      <c r="B62" s="328"/>
      <c r="C62" s="251"/>
      <c r="D62" s="252"/>
      <c r="E62" s="253"/>
      <c r="F62" s="254"/>
      <c r="G62" s="1"/>
      <c r="H62" s="1"/>
      <c r="I62" s="1"/>
      <c r="J62" s="1"/>
      <c r="K62" s="1"/>
      <c r="L62" s="1"/>
      <c r="M62" s="1"/>
      <c r="N62" s="1"/>
      <c r="O62" s="1"/>
      <c r="P62" s="1"/>
    </row>
    <row r="63" spans="1:16" ht="17.25" customHeight="1">
      <c r="A63" s="1"/>
      <c r="B63" s="328"/>
      <c r="C63" s="251"/>
      <c r="D63" s="252"/>
      <c r="E63" s="253"/>
      <c r="F63" s="254"/>
      <c r="G63" s="1"/>
      <c r="H63" s="1"/>
      <c r="I63" s="1"/>
      <c r="J63" s="1"/>
      <c r="K63" s="1"/>
      <c r="L63" s="1"/>
      <c r="M63" s="1"/>
      <c r="N63" s="1"/>
      <c r="O63" s="1"/>
      <c r="P63" s="1"/>
    </row>
    <row r="64" spans="1:16" ht="17.25" customHeight="1">
      <c r="A64" s="1"/>
      <c r="B64" s="328"/>
      <c r="C64" s="251"/>
      <c r="D64" s="252"/>
      <c r="E64" s="253"/>
      <c r="F64" s="254"/>
      <c r="G64" s="1"/>
      <c r="H64" s="1"/>
      <c r="I64" s="1"/>
      <c r="J64" s="1"/>
      <c r="K64" s="1"/>
      <c r="L64" s="1"/>
      <c r="M64" s="1"/>
      <c r="N64" s="1"/>
      <c r="O64" s="1"/>
      <c r="P64" s="1"/>
    </row>
    <row r="65" spans="1:16" ht="17.25" customHeight="1">
      <c r="A65" s="1"/>
      <c r="B65" s="328"/>
      <c r="C65" s="251"/>
      <c r="D65" s="252"/>
      <c r="E65" s="253"/>
      <c r="F65" s="254"/>
      <c r="G65" s="1"/>
      <c r="H65" s="1"/>
      <c r="I65" s="1"/>
      <c r="J65" s="1"/>
      <c r="K65" s="1"/>
      <c r="L65" s="1"/>
      <c r="M65" s="1"/>
      <c r="N65" s="1"/>
      <c r="O65" s="1"/>
      <c r="P65" s="1"/>
    </row>
    <row r="66" spans="1:16" ht="17.25" customHeight="1" thickBot="1">
      <c r="A66" s="1"/>
      <c r="B66" s="329"/>
      <c r="C66" s="255"/>
      <c r="D66" s="256"/>
      <c r="E66" s="257"/>
      <c r="F66" s="258"/>
      <c r="G66" s="1"/>
      <c r="H66" s="1"/>
      <c r="I66" s="1"/>
      <c r="J66" s="1"/>
      <c r="K66" s="1"/>
      <c r="L66" s="1"/>
      <c r="M66" s="1"/>
      <c r="N66" s="1"/>
      <c r="O66" s="1"/>
      <c r="P66" s="1"/>
    </row>
    <row r="67" spans="1:16" ht="22.5">
      <c r="A67" s="1"/>
      <c r="B67" s="1"/>
      <c r="C67" s="1"/>
      <c r="D67" s="1"/>
      <c r="E67" s="1"/>
      <c r="F67" s="1"/>
      <c r="G67" s="1"/>
      <c r="H67" s="1"/>
      <c r="I67" s="1"/>
      <c r="J67" s="1"/>
      <c r="K67" s="1"/>
      <c r="L67" s="1"/>
      <c r="M67" s="1"/>
      <c r="N67" s="1"/>
      <c r="O67" s="1"/>
      <c r="P67" s="1"/>
    </row>
    <row r="68" spans="1:16" ht="22.5">
      <c r="A68" s="1"/>
      <c r="B68" s="1"/>
      <c r="C68" s="1"/>
      <c r="D68" s="1"/>
      <c r="E68" s="1"/>
      <c r="F68" s="1"/>
      <c r="G68" s="1"/>
      <c r="H68" s="1"/>
      <c r="I68" s="1"/>
      <c r="J68" s="1"/>
      <c r="K68" s="1"/>
      <c r="L68" s="1"/>
      <c r="M68" s="1"/>
      <c r="N68" s="1"/>
      <c r="O68" s="1"/>
      <c r="P68" s="1"/>
    </row>
    <row r="69" spans="1:16" ht="22.5">
      <c r="A69" s="1"/>
      <c r="B69" s="1"/>
      <c r="C69" s="1"/>
      <c r="D69" s="1"/>
      <c r="E69" s="1"/>
      <c r="F69" s="1"/>
      <c r="G69" s="1"/>
      <c r="H69" s="1"/>
      <c r="I69" s="1"/>
      <c r="J69" s="1"/>
      <c r="K69" s="1"/>
      <c r="L69" s="1"/>
      <c r="M69" s="1"/>
      <c r="N69" s="1"/>
      <c r="O69" s="1"/>
      <c r="P69" s="1"/>
    </row>
    <row r="70" spans="1:16" ht="22.5">
      <c r="A70" s="1"/>
      <c r="B70" s="1"/>
      <c r="C70" s="1"/>
      <c r="D70" s="1"/>
      <c r="E70" s="1"/>
      <c r="F70" s="1"/>
      <c r="G70" s="1"/>
      <c r="H70" s="1"/>
      <c r="I70" s="1"/>
      <c r="J70" s="1"/>
      <c r="K70" s="1"/>
      <c r="L70" s="1"/>
      <c r="M70" s="1"/>
      <c r="N70" s="1"/>
      <c r="O70" s="1"/>
      <c r="P70" s="1"/>
    </row>
    <row r="71" spans="1:16" ht="22.5">
      <c r="A71" s="1"/>
      <c r="B71" s="1"/>
      <c r="C71" s="1"/>
      <c r="D71" s="1"/>
      <c r="E71" s="1"/>
      <c r="F71" s="1"/>
      <c r="G71" s="1"/>
      <c r="H71" s="1"/>
      <c r="I71" s="1"/>
      <c r="J71" s="1"/>
      <c r="K71" s="1"/>
      <c r="L71" s="1"/>
      <c r="M71" s="1"/>
      <c r="N71" s="1"/>
      <c r="O71" s="1"/>
      <c r="P71" s="1"/>
    </row>
    <row r="72" spans="1:16" ht="22.5">
      <c r="A72" s="1"/>
      <c r="B72" s="1"/>
      <c r="C72" s="1"/>
      <c r="D72" s="1"/>
      <c r="E72" s="1"/>
      <c r="F72" s="1"/>
      <c r="G72" s="1"/>
      <c r="H72" s="1"/>
      <c r="I72" s="1"/>
      <c r="J72" s="1"/>
      <c r="K72" s="1"/>
      <c r="L72" s="1"/>
      <c r="M72" s="1"/>
      <c r="N72" s="1"/>
      <c r="O72" s="1"/>
      <c r="P72" s="1"/>
    </row>
    <row r="73" spans="1:16" ht="22.5">
      <c r="A73" s="1"/>
      <c r="B73" s="1"/>
      <c r="C73" s="1"/>
      <c r="D73" s="1"/>
      <c r="E73" s="1"/>
      <c r="F73" s="1"/>
      <c r="G73" s="1"/>
      <c r="H73" s="1"/>
      <c r="I73" s="1"/>
      <c r="J73" s="1"/>
      <c r="K73" s="1"/>
      <c r="L73" s="1"/>
      <c r="M73" s="1"/>
      <c r="N73" s="1"/>
      <c r="O73" s="1"/>
      <c r="P73" s="1"/>
    </row>
    <row r="74" spans="1:16" ht="22.5">
      <c r="A74" s="1"/>
      <c r="B74" s="1"/>
      <c r="C74" s="1"/>
      <c r="D74" s="1"/>
      <c r="E74" s="1"/>
      <c r="F74" s="1"/>
      <c r="G74" s="1"/>
      <c r="H74" s="1"/>
      <c r="I74" s="1"/>
      <c r="J74" s="1"/>
      <c r="K74" s="1"/>
      <c r="L74" s="1"/>
      <c r="M74" s="1"/>
      <c r="N74" s="1"/>
      <c r="O74" s="1"/>
      <c r="P74" s="1"/>
    </row>
    <row r="75" spans="1:16" ht="22.5">
      <c r="A75" s="1"/>
      <c r="B75" s="1"/>
      <c r="C75" s="1"/>
      <c r="D75" s="1"/>
      <c r="E75" s="1"/>
      <c r="F75" s="1"/>
      <c r="G75" s="1"/>
      <c r="H75" s="1"/>
      <c r="I75" s="1"/>
      <c r="J75" s="1"/>
      <c r="K75" s="1"/>
      <c r="L75" s="1"/>
      <c r="M75" s="1"/>
      <c r="N75" s="1"/>
      <c r="O75" s="1"/>
      <c r="P75" s="1"/>
    </row>
    <row r="76" spans="1:16" ht="22.5">
      <c r="A76" s="1"/>
      <c r="B76" s="1"/>
      <c r="C76" s="1"/>
      <c r="D76" s="1"/>
      <c r="E76" s="1"/>
      <c r="F76" s="1"/>
      <c r="G76" s="1"/>
      <c r="H76" s="1"/>
      <c r="I76" s="1"/>
      <c r="J76" s="1"/>
      <c r="K76" s="1"/>
      <c r="L76" s="1"/>
      <c r="M76" s="1"/>
      <c r="N76" s="1"/>
      <c r="O76" s="1"/>
      <c r="P76" s="1"/>
    </row>
    <row r="77" spans="1:16" ht="22.5">
      <c r="A77" s="1"/>
      <c r="B77" s="1"/>
      <c r="C77" s="1"/>
      <c r="D77" s="1"/>
      <c r="E77" s="1"/>
      <c r="F77" s="1"/>
      <c r="G77" s="1"/>
      <c r="H77" s="1"/>
      <c r="I77" s="1"/>
      <c r="J77" s="1"/>
      <c r="K77" s="1"/>
      <c r="L77" s="1"/>
      <c r="M77" s="1"/>
      <c r="N77" s="1"/>
      <c r="O77" s="1"/>
      <c r="P77" s="1"/>
    </row>
    <row r="78" spans="1:16" ht="22.5">
      <c r="A78" s="1"/>
      <c r="B78" s="1"/>
      <c r="C78" s="1"/>
      <c r="D78" s="1"/>
      <c r="E78" s="1"/>
      <c r="F78" s="1"/>
      <c r="G78" s="1"/>
      <c r="H78" s="1"/>
      <c r="I78" s="1"/>
      <c r="J78" s="1"/>
      <c r="K78" s="1"/>
      <c r="L78" s="1"/>
      <c r="M78" s="1"/>
      <c r="N78" s="1"/>
      <c r="O78" s="1"/>
      <c r="P78" s="1"/>
    </row>
  </sheetData>
  <sheetProtection/>
  <dataValidations count="1">
    <dataValidation type="list" allowBlank="1" showInputMessage="1" showErrorMessage="1" sqref="D3:D66">
      <formula1>$I$3:$I$16</formula1>
    </dataValidation>
  </dataValidation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sheetPr codeName="Sheet7"/>
  <dimension ref="A1:W36"/>
  <sheetViews>
    <sheetView zoomScalePageLayoutView="0" workbookViewId="0" topLeftCell="A1">
      <selection activeCell="B8" sqref="B8"/>
    </sheetView>
  </sheetViews>
  <sheetFormatPr defaultColWidth="9.00390625" defaultRowHeight="14.25"/>
  <cols>
    <col min="1" max="1" width="0.5" style="0" customWidth="1"/>
    <col min="2" max="2" width="10.125" style="0" customWidth="1"/>
    <col min="3" max="3" width="0.5" style="0" customWidth="1"/>
    <col min="4" max="4" width="10.125" style="0" customWidth="1"/>
    <col min="5" max="5" width="0.5" style="0" customWidth="1"/>
    <col min="6" max="6" width="10.125" style="0" customWidth="1"/>
    <col min="7" max="7" width="0.5" style="0" customWidth="1"/>
    <col min="8" max="8" width="10.125" style="0" customWidth="1"/>
    <col min="9" max="9" width="0.5" style="0" customWidth="1"/>
    <col min="10" max="10" width="10.125" style="0" customWidth="1"/>
    <col min="11" max="11" width="0.5" style="0" customWidth="1"/>
    <col min="13" max="13" width="9.75390625" style="0" bestFit="1" customWidth="1"/>
    <col min="15" max="15" width="9.75390625" style="0" bestFit="1" customWidth="1"/>
  </cols>
  <sheetData>
    <row r="1" spans="1:18" ht="3" customHeight="1">
      <c r="A1" s="308"/>
      <c r="B1" s="308"/>
      <c r="C1" s="308"/>
      <c r="D1" s="308"/>
      <c r="E1" s="308"/>
      <c r="F1" s="308"/>
      <c r="G1" s="308"/>
      <c r="H1" s="308"/>
      <c r="I1" s="308"/>
      <c r="J1" s="308"/>
      <c r="K1" s="308"/>
      <c r="L1" s="308"/>
      <c r="M1" s="308"/>
      <c r="N1" s="308"/>
      <c r="O1" s="308"/>
      <c r="P1" s="308"/>
      <c r="Q1" s="308"/>
      <c r="R1" s="308"/>
    </row>
    <row r="2" spans="1:18" s="352" customFormat="1" ht="14.25">
      <c r="A2" s="350"/>
      <c r="B2" s="351"/>
      <c r="C2" s="350"/>
      <c r="D2" s="351"/>
      <c r="E2" s="350"/>
      <c r="F2" s="351"/>
      <c r="G2" s="353"/>
      <c r="H2" s="354"/>
      <c r="I2" s="353"/>
      <c r="J2" s="354"/>
      <c r="K2" s="354"/>
      <c r="L2" s="354"/>
      <c r="M2" s="354"/>
      <c r="N2" s="351"/>
      <c r="O2" s="351"/>
      <c r="P2" s="351"/>
      <c r="Q2" s="351"/>
      <c r="R2" s="351"/>
    </row>
    <row r="3" spans="1:18" ht="3" customHeight="1">
      <c r="A3" s="310"/>
      <c r="B3" s="311"/>
      <c r="C3" s="310"/>
      <c r="D3" s="311"/>
      <c r="E3" s="310"/>
      <c r="F3" s="311"/>
      <c r="G3" s="310"/>
      <c r="H3" s="311"/>
      <c r="I3" s="310"/>
      <c r="J3" s="311"/>
      <c r="K3" s="311"/>
      <c r="L3" s="311"/>
      <c r="M3" s="311"/>
      <c r="N3" s="311"/>
      <c r="O3" s="311"/>
      <c r="P3" s="311"/>
      <c r="Q3" s="311"/>
      <c r="R3" s="311"/>
    </row>
    <row r="4" spans="1:18" ht="14.25">
      <c r="A4" s="309"/>
      <c r="B4" s="348"/>
      <c r="C4" s="309"/>
      <c r="D4" s="312"/>
      <c r="E4" s="309"/>
      <c r="F4" s="312"/>
      <c r="G4" s="309"/>
      <c r="H4" s="312"/>
      <c r="I4" s="309"/>
      <c r="J4" s="312"/>
      <c r="K4" s="349"/>
      <c r="L4" s="312"/>
      <c r="M4" s="348"/>
      <c r="N4" s="312"/>
      <c r="O4" s="348"/>
      <c r="P4" s="312"/>
      <c r="Q4" s="312"/>
      <c r="R4" s="312"/>
    </row>
    <row r="5" spans="1:18" ht="3" customHeight="1">
      <c r="A5" s="310"/>
      <c r="B5" s="311"/>
      <c r="C5" s="310"/>
      <c r="D5" s="311"/>
      <c r="E5" s="310"/>
      <c r="F5" s="311"/>
      <c r="G5" s="310"/>
      <c r="H5" s="311"/>
      <c r="I5" s="310"/>
      <c r="J5" s="311"/>
      <c r="K5" s="311"/>
      <c r="L5" s="311"/>
      <c r="M5" s="311"/>
      <c r="N5" s="311"/>
      <c r="O5" s="311"/>
      <c r="P5" s="311"/>
      <c r="Q5" s="311"/>
      <c r="R5" s="311"/>
    </row>
    <row r="6" spans="1:18" s="352" customFormat="1" ht="14.25">
      <c r="A6" s="350"/>
      <c r="B6" s="351"/>
      <c r="C6" s="350"/>
      <c r="D6" s="351"/>
      <c r="E6" s="350"/>
      <c r="F6" s="351"/>
      <c r="G6" s="350"/>
      <c r="H6" s="351"/>
      <c r="I6" s="350"/>
      <c r="J6" s="354"/>
      <c r="K6" s="351"/>
      <c r="L6" s="351"/>
      <c r="M6" s="351"/>
      <c r="N6" s="351"/>
      <c r="O6" s="351"/>
      <c r="P6" s="351"/>
      <c r="Q6" s="351"/>
      <c r="R6" s="351"/>
    </row>
    <row r="7" spans="1:18" ht="3" customHeight="1">
      <c r="A7" s="310"/>
      <c r="B7" s="311"/>
      <c r="C7" s="310"/>
      <c r="D7" s="311"/>
      <c r="E7" s="310"/>
      <c r="F7" s="311"/>
      <c r="G7" s="310"/>
      <c r="H7" s="311"/>
      <c r="I7" s="310"/>
      <c r="J7" s="311"/>
      <c r="K7" s="311"/>
      <c r="L7" s="311"/>
      <c r="M7" s="311"/>
      <c r="N7" s="311"/>
      <c r="O7" s="311"/>
      <c r="P7" s="311"/>
      <c r="Q7" s="311"/>
      <c r="R7" s="311"/>
    </row>
    <row r="8" spans="1:18" ht="14.25">
      <c r="A8" s="309"/>
      <c r="B8" s="348"/>
      <c r="C8" s="309"/>
      <c r="D8" s="312"/>
      <c r="E8" s="309"/>
      <c r="F8" s="348"/>
      <c r="G8" s="309"/>
      <c r="H8" s="312"/>
      <c r="I8" s="309"/>
      <c r="J8" s="348"/>
      <c r="K8" s="349"/>
      <c r="L8" s="312"/>
      <c r="M8" s="312"/>
      <c r="N8" s="312"/>
      <c r="O8" s="312"/>
      <c r="P8" s="312"/>
      <c r="Q8" s="312"/>
      <c r="R8" s="312"/>
    </row>
    <row r="9" spans="1:18" ht="3" customHeight="1">
      <c r="A9" s="310"/>
      <c r="B9" s="310"/>
      <c r="C9" s="310"/>
      <c r="D9" s="310"/>
      <c r="E9" s="310"/>
      <c r="F9" s="310"/>
      <c r="G9" s="310"/>
      <c r="H9" s="310"/>
      <c r="I9" s="310"/>
      <c r="J9" s="310"/>
      <c r="K9" s="310"/>
      <c r="L9" s="310"/>
      <c r="M9" s="310"/>
      <c r="N9" s="310"/>
      <c r="O9" s="310"/>
      <c r="P9" s="310"/>
      <c r="Q9" s="310"/>
      <c r="R9" s="310"/>
    </row>
    <row r="10" spans="1:18" s="352" customFormat="1" ht="14.25">
      <c r="A10" s="350"/>
      <c r="B10" s="351"/>
      <c r="C10" s="350"/>
      <c r="D10" s="351"/>
      <c r="E10" s="350"/>
      <c r="F10" s="351"/>
      <c r="G10" s="350"/>
      <c r="H10" s="351"/>
      <c r="I10" s="350"/>
      <c r="J10" s="351"/>
      <c r="K10" s="351"/>
      <c r="L10" s="351"/>
      <c r="M10" s="351"/>
      <c r="N10" s="351"/>
      <c r="O10" s="351"/>
      <c r="P10" s="351"/>
      <c r="Q10" s="351"/>
      <c r="R10" s="351"/>
    </row>
    <row r="11" spans="1:18" ht="3" customHeight="1">
      <c r="A11" s="310"/>
      <c r="B11" s="310"/>
      <c r="C11" s="310"/>
      <c r="D11" s="310"/>
      <c r="E11" s="310"/>
      <c r="F11" s="310"/>
      <c r="G11" s="310"/>
      <c r="H11" s="310"/>
      <c r="I11" s="310"/>
      <c r="J11" s="310"/>
      <c r="K11" s="310"/>
      <c r="L11" s="310"/>
      <c r="M11" s="310"/>
      <c r="N11" s="310"/>
      <c r="O11" s="310"/>
      <c r="P11" s="310"/>
      <c r="Q11" s="310"/>
      <c r="R11" s="310"/>
    </row>
    <row r="12" spans="1:18" ht="14.25">
      <c r="A12" s="309"/>
      <c r="B12" s="348"/>
      <c r="C12" s="309"/>
      <c r="D12" s="312"/>
      <c r="E12" s="309"/>
      <c r="F12" s="348"/>
      <c r="G12" s="309"/>
      <c r="H12" s="312"/>
      <c r="I12" s="309"/>
      <c r="J12" s="348"/>
      <c r="K12" s="349"/>
      <c r="L12" s="312"/>
      <c r="M12" s="312"/>
      <c r="N12" s="312"/>
      <c r="O12" s="312"/>
      <c r="P12" s="312"/>
      <c r="Q12" s="312"/>
      <c r="R12" s="312"/>
    </row>
    <row r="13" spans="1:18" ht="3" customHeight="1">
      <c r="A13" s="310"/>
      <c r="B13" s="310"/>
      <c r="C13" s="310"/>
      <c r="D13" s="310"/>
      <c r="E13" s="310"/>
      <c r="F13" s="310"/>
      <c r="G13" s="310"/>
      <c r="H13" s="310"/>
      <c r="I13" s="310"/>
      <c r="J13" s="310"/>
      <c r="K13" s="310"/>
      <c r="L13" s="310"/>
      <c r="M13" s="310"/>
      <c r="N13" s="310"/>
      <c r="O13" s="310"/>
      <c r="P13" s="310"/>
      <c r="Q13" s="310"/>
      <c r="R13" s="310"/>
    </row>
    <row r="14" spans="1:18" s="352" customFormat="1" ht="14.25">
      <c r="A14" s="350"/>
      <c r="B14" s="351"/>
      <c r="C14" s="350"/>
      <c r="D14" s="351"/>
      <c r="E14" s="350"/>
      <c r="F14" s="351"/>
      <c r="G14" s="350"/>
      <c r="H14" s="351"/>
      <c r="I14" s="350"/>
      <c r="J14" s="351"/>
      <c r="K14" s="351"/>
      <c r="L14" s="351"/>
      <c r="M14" s="351"/>
      <c r="N14" s="351"/>
      <c r="O14" s="351"/>
      <c r="P14" s="351"/>
      <c r="Q14" s="351"/>
      <c r="R14" s="351"/>
    </row>
    <row r="15" spans="1:18" ht="3" customHeight="1">
      <c r="A15" s="310"/>
      <c r="B15" s="310"/>
      <c r="C15" s="310"/>
      <c r="D15" s="310"/>
      <c r="E15" s="310"/>
      <c r="F15" s="310"/>
      <c r="G15" s="310"/>
      <c r="H15" s="310"/>
      <c r="I15" s="310"/>
      <c r="J15" s="310"/>
      <c r="K15" s="310"/>
      <c r="L15" s="310"/>
      <c r="M15" s="310"/>
      <c r="N15" s="310"/>
      <c r="O15" s="310"/>
      <c r="P15" s="310"/>
      <c r="Q15" s="310"/>
      <c r="R15" s="310"/>
    </row>
    <row r="16" spans="1:18" ht="14.25">
      <c r="A16" s="309"/>
      <c r="B16" s="312"/>
      <c r="C16" s="309"/>
      <c r="D16" s="312"/>
      <c r="E16" s="309"/>
      <c r="F16" s="348"/>
      <c r="G16" s="309"/>
      <c r="H16" s="312"/>
      <c r="I16" s="309"/>
      <c r="J16" s="348"/>
      <c r="K16" s="349"/>
      <c r="L16" s="312"/>
      <c r="M16" s="312"/>
      <c r="N16" s="312"/>
      <c r="O16" s="312"/>
      <c r="P16" s="312"/>
      <c r="Q16" s="312"/>
      <c r="R16" s="312"/>
    </row>
    <row r="17" spans="1:18" ht="3" customHeight="1">
      <c r="A17" s="346"/>
      <c r="B17" s="347"/>
      <c r="C17" s="346"/>
      <c r="D17" s="347"/>
      <c r="E17" s="346"/>
      <c r="F17" s="347"/>
      <c r="G17" s="346"/>
      <c r="H17" s="347"/>
      <c r="I17" s="346"/>
      <c r="J17" s="347"/>
      <c r="K17" s="347"/>
      <c r="L17" s="347"/>
      <c r="M17" s="347"/>
      <c r="N17" s="347"/>
      <c r="O17" s="347"/>
      <c r="P17" s="347"/>
      <c r="Q17" s="347"/>
      <c r="R17" s="347"/>
    </row>
    <row r="18" spans="1:23" ht="14.25">
      <c r="A18" s="345"/>
      <c r="B18" s="345"/>
      <c r="C18" s="345"/>
      <c r="D18" s="345"/>
      <c r="E18" s="345"/>
      <c r="F18" s="345"/>
      <c r="G18" s="345"/>
      <c r="H18" s="345"/>
      <c r="I18" s="345"/>
      <c r="J18" s="345"/>
      <c r="K18" s="345"/>
      <c r="S18" s="339"/>
      <c r="T18" s="339"/>
      <c r="U18" s="339"/>
      <c r="V18" s="339"/>
      <c r="W18" s="339"/>
    </row>
    <row r="19" spans="1:23" ht="14.25">
      <c r="A19" s="345"/>
      <c r="B19" s="345"/>
      <c r="C19" s="345"/>
      <c r="D19" s="345"/>
      <c r="E19" s="345"/>
      <c r="F19" s="345"/>
      <c r="G19" s="345"/>
      <c r="H19" s="345"/>
      <c r="I19" s="345"/>
      <c r="J19" s="345"/>
      <c r="K19" s="345"/>
      <c r="S19" s="339"/>
      <c r="T19" s="339"/>
      <c r="U19" s="339"/>
      <c r="V19" s="339"/>
      <c r="W19" s="339"/>
    </row>
    <row r="20" spans="1:23" ht="14.25">
      <c r="A20" s="345"/>
      <c r="B20" s="345"/>
      <c r="C20" s="345"/>
      <c r="D20" s="345"/>
      <c r="E20" s="345"/>
      <c r="F20" s="345"/>
      <c r="G20" s="345"/>
      <c r="H20" s="345"/>
      <c r="I20" s="345"/>
      <c r="J20" s="345"/>
      <c r="K20" s="345"/>
      <c r="S20" s="339"/>
      <c r="T20" s="339"/>
      <c r="U20" s="339"/>
      <c r="V20" s="339"/>
      <c r="W20" s="339"/>
    </row>
    <row r="21" spans="1:23" ht="14.25">
      <c r="A21" s="345"/>
      <c r="B21" s="345"/>
      <c r="C21" s="345"/>
      <c r="D21" s="345"/>
      <c r="E21" s="345"/>
      <c r="F21" s="345"/>
      <c r="G21" s="345"/>
      <c r="H21" s="345"/>
      <c r="I21" s="345"/>
      <c r="J21" s="345"/>
      <c r="K21" s="345"/>
      <c r="S21" s="339"/>
      <c r="T21" s="339"/>
      <c r="U21" s="339"/>
      <c r="V21" s="339"/>
      <c r="W21" s="339"/>
    </row>
    <row r="22" spans="1:23" ht="14.25">
      <c r="A22" s="345"/>
      <c r="B22" s="345"/>
      <c r="C22" s="345"/>
      <c r="D22" s="345"/>
      <c r="E22" s="345"/>
      <c r="F22" s="345"/>
      <c r="G22" s="345"/>
      <c r="H22" s="345"/>
      <c r="I22" s="345"/>
      <c r="J22" s="345"/>
      <c r="K22" s="345"/>
      <c r="S22" s="339"/>
      <c r="T22" s="339"/>
      <c r="U22" s="339"/>
      <c r="V22" s="339"/>
      <c r="W22" s="339"/>
    </row>
    <row r="23" spans="1:23" ht="14.25">
      <c r="A23" s="345"/>
      <c r="B23" s="345"/>
      <c r="C23" s="345"/>
      <c r="D23" s="345"/>
      <c r="E23" s="345"/>
      <c r="F23" s="345"/>
      <c r="G23" s="345"/>
      <c r="H23" s="345"/>
      <c r="I23" s="345"/>
      <c r="J23" s="345"/>
      <c r="K23" s="345"/>
      <c r="S23" s="339"/>
      <c r="T23" s="339"/>
      <c r="U23" s="339"/>
      <c r="V23" s="339"/>
      <c r="W23" s="339"/>
    </row>
    <row r="24" spans="1:23" ht="14.25">
      <c r="A24" s="345"/>
      <c r="B24" s="345"/>
      <c r="C24" s="345"/>
      <c r="D24" s="345"/>
      <c r="E24" s="345"/>
      <c r="F24" s="345"/>
      <c r="G24" s="345"/>
      <c r="H24" s="345"/>
      <c r="I24" s="345"/>
      <c r="J24" s="345"/>
      <c r="K24" s="345"/>
      <c r="S24" s="339"/>
      <c r="T24" s="339"/>
      <c r="U24" s="339"/>
      <c r="V24" s="339"/>
      <c r="W24" s="339"/>
    </row>
    <row r="25" spans="1:23" ht="14.25">
      <c r="A25" s="345"/>
      <c r="B25" s="345"/>
      <c r="C25" s="345"/>
      <c r="D25" s="345"/>
      <c r="E25" s="345"/>
      <c r="F25" s="345"/>
      <c r="G25" s="345"/>
      <c r="H25" s="345"/>
      <c r="I25" s="345"/>
      <c r="J25" s="345"/>
      <c r="K25" s="345"/>
      <c r="S25" s="339"/>
      <c r="T25" s="339"/>
      <c r="U25" s="339"/>
      <c r="V25" s="339"/>
      <c r="W25" s="339"/>
    </row>
    <row r="26" spans="1:23" ht="14.25">
      <c r="A26" s="345"/>
      <c r="B26" s="345"/>
      <c r="C26" s="345"/>
      <c r="D26" s="345"/>
      <c r="E26" s="345"/>
      <c r="F26" s="345"/>
      <c r="G26" s="345"/>
      <c r="H26" s="345"/>
      <c r="I26" s="345"/>
      <c r="J26" s="345"/>
      <c r="K26" s="345"/>
      <c r="S26" s="339"/>
      <c r="T26" s="339"/>
      <c r="U26" s="339"/>
      <c r="V26" s="339"/>
      <c r="W26" s="339"/>
    </row>
    <row r="27" spans="1:23" ht="14.25">
      <c r="A27" s="345"/>
      <c r="B27" s="345"/>
      <c r="C27" s="345"/>
      <c r="D27" s="345"/>
      <c r="E27" s="345"/>
      <c r="F27" s="345"/>
      <c r="G27" s="345"/>
      <c r="H27" s="345"/>
      <c r="I27" s="345"/>
      <c r="J27" s="345"/>
      <c r="K27" s="345"/>
      <c r="S27" s="339"/>
      <c r="T27" s="339"/>
      <c r="U27" s="339"/>
      <c r="V27" s="339"/>
      <c r="W27" s="339"/>
    </row>
    <row r="28" spans="1:23" ht="14.25">
      <c r="A28" s="345"/>
      <c r="B28" s="345"/>
      <c r="C28" s="345"/>
      <c r="D28" s="345"/>
      <c r="E28" s="345"/>
      <c r="F28" s="345"/>
      <c r="G28" s="345"/>
      <c r="H28" s="345"/>
      <c r="I28" s="345"/>
      <c r="J28" s="345"/>
      <c r="K28" s="345"/>
      <c r="S28" s="339"/>
      <c r="T28" s="339"/>
      <c r="U28" s="339"/>
      <c r="V28" s="339"/>
      <c r="W28" s="339"/>
    </row>
    <row r="29" spans="1:23" ht="14.25">
      <c r="A29" s="345"/>
      <c r="B29" s="345"/>
      <c r="C29" s="345"/>
      <c r="D29" s="345"/>
      <c r="E29" s="345"/>
      <c r="F29" s="345"/>
      <c r="G29" s="345"/>
      <c r="H29" s="345"/>
      <c r="I29" s="345"/>
      <c r="J29" s="345"/>
      <c r="K29" s="345"/>
      <c r="S29" s="339"/>
      <c r="T29" s="339"/>
      <c r="U29" s="339"/>
      <c r="V29" s="339"/>
      <c r="W29" s="339"/>
    </row>
    <row r="30" spans="1:23" ht="14.25">
      <c r="A30" s="345"/>
      <c r="B30" s="345"/>
      <c r="C30" s="345"/>
      <c r="D30" s="345"/>
      <c r="E30" s="345"/>
      <c r="F30" s="345"/>
      <c r="G30" s="345"/>
      <c r="H30" s="345"/>
      <c r="I30" s="345"/>
      <c r="J30" s="345"/>
      <c r="K30" s="345"/>
      <c r="S30" s="339"/>
      <c r="T30" s="339"/>
      <c r="U30" s="339"/>
      <c r="V30" s="339"/>
      <c r="W30" s="339"/>
    </row>
    <row r="31" spans="1:23" ht="14.25">
      <c r="A31" s="345"/>
      <c r="B31" s="345"/>
      <c r="C31" s="345"/>
      <c r="D31" s="345"/>
      <c r="E31" s="345"/>
      <c r="F31" s="345"/>
      <c r="G31" s="345"/>
      <c r="H31" s="345"/>
      <c r="I31" s="345"/>
      <c r="J31" s="345"/>
      <c r="K31" s="345"/>
      <c r="S31" s="339"/>
      <c r="T31" s="339"/>
      <c r="U31" s="339"/>
      <c r="V31" s="339"/>
      <c r="W31" s="339"/>
    </row>
    <row r="32" spans="1:23" ht="14.25">
      <c r="A32" s="345"/>
      <c r="B32" s="345"/>
      <c r="C32" s="345"/>
      <c r="D32" s="345"/>
      <c r="E32" s="345"/>
      <c r="F32" s="345"/>
      <c r="G32" s="345"/>
      <c r="H32" s="345"/>
      <c r="I32" s="345"/>
      <c r="J32" s="345"/>
      <c r="K32" s="345"/>
      <c r="S32" s="339"/>
      <c r="T32" s="339"/>
      <c r="U32" s="339"/>
      <c r="V32" s="339"/>
      <c r="W32" s="339"/>
    </row>
    <row r="33" spans="1:23" ht="14.25">
      <c r="A33" s="345"/>
      <c r="B33" s="345"/>
      <c r="C33" s="345"/>
      <c r="D33" s="345"/>
      <c r="E33" s="345"/>
      <c r="F33" s="345"/>
      <c r="G33" s="345"/>
      <c r="H33" s="345"/>
      <c r="I33" s="345"/>
      <c r="J33" s="345"/>
      <c r="K33" s="345"/>
      <c r="S33" s="339"/>
      <c r="T33" s="339"/>
      <c r="U33" s="339"/>
      <c r="V33" s="339"/>
      <c r="W33" s="339"/>
    </row>
    <row r="34" spans="1:23" ht="14.25">
      <c r="A34" s="345"/>
      <c r="B34" s="345"/>
      <c r="C34" s="345"/>
      <c r="D34" s="345"/>
      <c r="E34" s="345"/>
      <c r="F34" s="345"/>
      <c r="G34" s="345"/>
      <c r="H34" s="345"/>
      <c r="I34" s="345"/>
      <c r="J34" s="345"/>
      <c r="K34" s="345"/>
      <c r="S34" s="339"/>
      <c r="T34" s="339"/>
      <c r="U34" s="339"/>
      <c r="V34" s="339"/>
      <c r="W34" s="339"/>
    </row>
    <row r="35" spans="1:11" ht="14.25">
      <c r="A35" s="345"/>
      <c r="B35" s="345"/>
      <c r="C35" s="345"/>
      <c r="D35" s="345"/>
      <c r="E35" s="345"/>
      <c r="F35" s="345"/>
      <c r="G35" s="345"/>
      <c r="H35" s="345"/>
      <c r="I35" s="345"/>
      <c r="J35" s="345"/>
      <c r="K35" s="345"/>
    </row>
    <row r="36" spans="1:11" ht="14.25">
      <c r="A36" s="345"/>
      <c r="B36" s="345"/>
      <c r="C36" s="345"/>
      <c r="D36" s="345"/>
      <c r="E36" s="345"/>
      <c r="F36" s="345"/>
      <c r="G36" s="345"/>
      <c r="H36" s="345"/>
      <c r="I36" s="345"/>
      <c r="J36" s="345"/>
      <c r="K36" s="345"/>
    </row>
  </sheetData>
  <sheetProtection/>
  <conditionalFormatting sqref="M28:Q34">
    <cfRule type="expression" priority="1" dxfId="36" stopIfTrue="1">
      <formula>MOD(ROW(),2)+MOD(COLUMN(),2)&lt;&gt;1</formula>
    </cfRule>
    <cfRule type="expression" priority="2" dxfId="37" stopIfTrue="1">
      <formula>MOD(ROW(),2)+MOD(COLUMN(),2)=1</formula>
    </cfRule>
  </conditionalFormatting>
  <conditionalFormatting sqref="M18:Q27">
    <cfRule type="expression" priority="3" dxfId="36" stopIfTrue="1">
      <formula>MOD(ROW(),2)+MOD(COLUMN(),2)&lt;&gt;1</formula>
    </cfRule>
    <cfRule type="expression" priority="4" dxfId="37" stopIfTrue="1">
      <formula>MOD(ROW(),2)+MOD(COLUMN(),2)=1</formula>
    </cfRule>
  </conditionalFormatting>
  <conditionalFormatting sqref="S18:W34">
    <cfRule type="expression" priority="5" dxfId="1" stopIfTrue="1">
      <formula>MOD(ROW(),2)+MOD(COLUMN(),2)&lt;&gt;1</formula>
    </cfRule>
    <cfRule type="expression" priority="6" dxfId="0" stopIfTrue="1">
      <formula>MOD(ROW(),2)+MOD(COLUMN(),2)=1</formula>
    </cfRule>
  </conditionalFormatting>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N87"/>
  <sheetViews>
    <sheetView zoomScalePageLayoutView="0" workbookViewId="0" topLeftCell="A1">
      <pane xSplit="2" ySplit="4" topLeftCell="C47" activePane="bottomRight" state="frozen"/>
      <selection pane="topLeft" activeCell="A1" sqref="A1"/>
      <selection pane="topRight" activeCell="C1" sqref="C1"/>
      <selection pane="bottomLeft" activeCell="A5" sqref="A5"/>
      <selection pane="bottomRight" activeCell="E63" sqref="E63"/>
    </sheetView>
  </sheetViews>
  <sheetFormatPr defaultColWidth="9.00390625" defaultRowHeight="14.25"/>
  <cols>
    <col min="1" max="1" width="1.75390625" style="0" customWidth="1"/>
    <col min="2" max="2" width="10.25390625" style="0" bestFit="1" customWidth="1"/>
    <col min="3" max="3" width="21.375" style="0" customWidth="1"/>
    <col min="4" max="4" width="1.37890625" style="0" customWidth="1"/>
    <col min="5" max="5" width="10.25390625" style="0" bestFit="1" customWidth="1"/>
    <col min="6" max="6" width="21.375" style="0" customWidth="1"/>
    <col min="7" max="7" width="1.37890625" style="0" customWidth="1"/>
    <col min="9" max="9" width="21.375" style="0" customWidth="1"/>
    <col min="10" max="10" width="1.37890625" style="0" customWidth="1"/>
    <col min="12" max="12" width="21.375" style="0" customWidth="1"/>
    <col min="13" max="13" width="1.37890625" style="0" customWidth="1"/>
    <col min="15" max="15" width="21.375" style="0" customWidth="1"/>
    <col min="16" max="16" width="1.37890625" style="0" customWidth="1"/>
    <col min="18" max="18" width="21.375" style="0" customWidth="1"/>
    <col min="19" max="19" width="1.37890625" style="0" customWidth="1"/>
    <col min="21" max="21" width="21.375" style="0" customWidth="1"/>
    <col min="22" max="22" width="1.37890625" style="0" customWidth="1"/>
    <col min="24" max="24" width="21.375" style="0" customWidth="1"/>
    <col min="25" max="25" width="1.37890625" style="0" customWidth="1"/>
    <col min="27" max="27" width="21.375" style="0" customWidth="1"/>
    <col min="28" max="28" width="1.37890625" style="0" customWidth="1"/>
    <col min="30" max="30" width="21.375" style="0" customWidth="1"/>
    <col min="31" max="31" width="1.37890625" style="0" customWidth="1"/>
    <col min="33" max="33" width="21.375" style="0" customWidth="1"/>
    <col min="34" max="34" width="1.37890625" style="0" customWidth="1"/>
    <col min="36" max="36" width="21.375" style="0" customWidth="1"/>
  </cols>
  <sheetData>
    <row r="1" spans="1:38" ht="22.5">
      <c r="A1" s="27"/>
      <c r="B1" s="28" t="str">
        <f>"※ "&amp;'封面'!M26&amp;"备忘录"</f>
        <v>※ 2014备忘录</v>
      </c>
      <c r="C1" s="29"/>
      <c r="D1" s="30"/>
      <c r="E1" s="31"/>
      <c r="F1" s="32" t="s">
        <v>310</v>
      </c>
      <c r="G1" s="30"/>
      <c r="H1" s="31"/>
      <c r="I1" s="32" t="s">
        <v>310</v>
      </c>
      <c r="J1" s="30"/>
      <c r="K1" s="31"/>
      <c r="L1" s="32" t="s">
        <v>310</v>
      </c>
      <c r="M1" s="30"/>
      <c r="N1" s="31"/>
      <c r="O1" s="32" t="s">
        <v>310</v>
      </c>
      <c r="P1" s="30"/>
      <c r="Q1" s="31"/>
      <c r="R1" s="32" t="s">
        <v>310</v>
      </c>
      <c r="S1" s="30"/>
      <c r="T1" s="31"/>
      <c r="U1" s="32" t="s">
        <v>310</v>
      </c>
      <c r="V1" s="30"/>
      <c r="W1" s="31"/>
      <c r="X1" s="32" t="s">
        <v>310</v>
      </c>
      <c r="Y1" s="30"/>
      <c r="Z1" s="31"/>
      <c r="AA1" s="32" t="s">
        <v>310</v>
      </c>
      <c r="AB1" s="30"/>
      <c r="AC1" s="31"/>
      <c r="AD1" s="32" t="s">
        <v>310</v>
      </c>
      <c r="AE1" s="30"/>
      <c r="AF1" s="31"/>
      <c r="AG1" s="32" t="s">
        <v>310</v>
      </c>
      <c r="AH1" s="30"/>
      <c r="AI1" s="31"/>
      <c r="AJ1" s="32" t="s">
        <v>310</v>
      </c>
      <c r="AK1" s="33"/>
      <c r="AL1" s="33"/>
    </row>
    <row r="2" spans="1:38" s="40" customFormat="1" ht="15.75">
      <c r="A2" s="34"/>
      <c r="B2" s="35"/>
      <c r="C2" s="36">
        <f>C51</f>
        <v>41640</v>
      </c>
      <c r="D2" s="37"/>
      <c r="E2" s="38"/>
      <c r="F2" s="36">
        <f>C52</f>
        <v>41671</v>
      </c>
      <c r="G2" s="37"/>
      <c r="H2" s="38"/>
      <c r="I2" s="36">
        <f>C53</f>
        <v>41699</v>
      </c>
      <c r="J2" s="37"/>
      <c r="K2" s="38"/>
      <c r="L2" s="36">
        <f>C54</f>
        <v>41730</v>
      </c>
      <c r="M2" s="37"/>
      <c r="N2" s="38"/>
      <c r="O2" s="36">
        <f>C55</f>
        <v>41760</v>
      </c>
      <c r="P2" s="37"/>
      <c r="Q2" s="38"/>
      <c r="R2" s="36">
        <f>C56</f>
        <v>41791</v>
      </c>
      <c r="S2" s="37"/>
      <c r="T2" s="38"/>
      <c r="U2" s="36">
        <f>C57</f>
        <v>41821</v>
      </c>
      <c r="V2" s="37"/>
      <c r="W2" s="38"/>
      <c r="X2" s="36">
        <f>C58</f>
        <v>41852</v>
      </c>
      <c r="Y2" s="37"/>
      <c r="Z2" s="38"/>
      <c r="AA2" s="36">
        <f>C59</f>
        <v>41883</v>
      </c>
      <c r="AB2" s="37"/>
      <c r="AC2" s="38"/>
      <c r="AD2" s="36">
        <f>C60</f>
        <v>41913</v>
      </c>
      <c r="AE2" s="37"/>
      <c r="AF2" s="38"/>
      <c r="AG2" s="36">
        <f>C61</f>
        <v>41944</v>
      </c>
      <c r="AH2" s="37"/>
      <c r="AI2" s="38"/>
      <c r="AJ2" s="36">
        <f>C62</f>
        <v>41974</v>
      </c>
      <c r="AK2" s="39"/>
      <c r="AL2" s="39"/>
    </row>
    <row r="3" spans="1:38" s="44" customFormat="1" ht="21" customHeight="1">
      <c r="A3" s="41"/>
      <c r="B3" s="420">
        <f>MONTH(C51)</f>
        <v>1</v>
      </c>
      <c r="C3" s="420"/>
      <c r="D3" s="42"/>
      <c r="E3" s="420">
        <f>MONTH(C52)</f>
        <v>2</v>
      </c>
      <c r="F3" s="420"/>
      <c r="G3" s="42"/>
      <c r="H3" s="420">
        <f>MONTH(C53)</f>
        <v>3</v>
      </c>
      <c r="I3" s="420"/>
      <c r="J3" s="42"/>
      <c r="K3" s="420">
        <f>MONTH(C54)</f>
        <v>4</v>
      </c>
      <c r="L3" s="420"/>
      <c r="M3" s="42"/>
      <c r="N3" s="420">
        <f>MONTH(C55)</f>
        <v>5</v>
      </c>
      <c r="O3" s="420"/>
      <c r="P3" s="42"/>
      <c r="Q3" s="420">
        <f>MONTH(C56)</f>
        <v>6</v>
      </c>
      <c r="R3" s="420"/>
      <c r="S3" s="42"/>
      <c r="T3" s="420">
        <f>MONTH(C57)</f>
        <v>7</v>
      </c>
      <c r="U3" s="420"/>
      <c r="V3" s="42"/>
      <c r="W3" s="420">
        <f>MONTH(C58)</f>
        <v>8</v>
      </c>
      <c r="X3" s="420"/>
      <c r="Y3" s="42"/>
      <c r="Z3" s="420">
        <f>MONTH(C59)</f>
        <v>9</v>
      </c>
      <c r="AA3" s="420"/>
      <c r="AB3" s="42"/>
      <c r="AC3" s="420">
        <f>MONTH(C60)</f>
        <v>10</v>
      </c>
      <c r="AD3" s="420"/>
      <c r="AE3" s="42"/>
      <c r="AF3" s="420">
        <f>MONTH(C61)</f>
        <v>11</v>
      </c>
      <c r="AG3" s="420"/>
      <c r="AH3" s="42"/>
      <c r="AI3" s="420">
        <f>MONTH(C62)</f>
        <v>12</v>
      </c>
      <c r="AJ3" s="420"/>
      <c r="AK3" s="43"/>
      <c r="AL3" s="43"/>
    </row>
    <row r="4" spans="1:38" ht="4.5" customHeight="1">
      <c r="A4" s="27"/>
      <c r="B4" s="45"/>
      <c r="C4" s="46"/>
      <c r="D4" s="47"/>
      <c r="E4" s="45"/>
      <c r="F4" s="48"/>
      <c r="G4" s="47"/>
      <c r="H4" s="45"/>
      <c r="I4" s="48"/>
      <c r="J4" s="47"/>
      <c r="K4" s="45"/>
      <c r="L4" s="48"/>
      <c r="M4" s="47"/>
      <c r="N4" s="45"/>
      <c r="O4" s="48"/>
      <c r="P4" s="47"/>
      <c r="Q4" s="45"/>
      <c r="R4" s="48"/>
      <c r="S4" s="47"/>
      <c r="T4" s="45"/>
      <c r="U4" s="48"/>
      <c r="V4" s="47"/>
      <c r="W4" s="45"/>
      <c r="X4" s="48"/>
      <c r="Y4" s="47"/>
      <c r="Z4" s="45"/>
      <c r="AA4" s="48"/>
      <c r="AB4" s="47"/>
      <c r="AC4" s="45"/>
      <c r="AD4" s="48"/>
      <c r="AE4" s="47"/>
      <c r="AF4" s="45"/>
      <c r="AG4" s="48"/>
      <c r="AH4" s="47"/>
      <c r="AI4" s="45"/>
      <c r="AJ4" s="48"/>
      <c r="AK4" s="33"/>
      <c r="AL4" s="33"/>
    </row>
    <row r="5" spans="1:38" ht="14.25">
      <c r="A5" s="27"/>
      <c r="B5" s="49" t="s">
        <v>311</v>
      </c>
      <c r="C5" s="50" t="s">
        <v>312</v>
      </c>
      <c r="D5" s="47"/>
      <c r="E5" s="49" t="s">
        <v>311</v>
      </c>
      <c r="F5" s="50" t="s">
        <v>312</v>
      </c>
      <c r="G5" s="47"/>
      <c r="H5" s="49" t="s">
        <v>311</v>
      </c>
      <c r="I5" s="50" t="s">
        <v>312</v>
      </c>
      <c r="J5" s="47"/>
      <c r="K5" s="49" t="s">
        <v>311</v>
      </c>
      <c r="L5" s="50" t="s">
        <v>312</v>
      </c>
      <c r="M5" s="47"/>
      <c r="N5" s="49" t="s">
        <v>311</v>
      </c>
      <c r="O5" s="50" t="s">
        <v>312</v>
      </c>
      <c r="P5" s="47"/>
      <c r="Q5" s="49" t="s">
        <v>311</v>
      </c>
      <c r="R5" s="50" t="s">
        <v>312</v>
      </c>
      <c r="S5" s="47"/>
      <c r="T5" s="49" t="s">
        <v>311</v>
      </c>
      <c r="U5" s="50" t="s">
        <v>312</v>
      </c>
      <c r="V5" s="47"/>
      <c r="W5" s="49" t="s">
        <v>311</v>
      </c>
      <c r="X5" s="50" t="s">
        <v>312</v>
      </c>
      <c r="Y5" s="47"/>
      <c r="Z5" s="49" t="s">
        <v>311</v>
      </c>
      <c r="AA5" s="50" t="s">
        <v>312</v>
      </c>
      <c r="AB5" s="47"/>
      <c r="AC5" s="49" t="s">
        <v>311</v>
      </c>
      <c r="AD5" s="50" t="s">
        <v>312</v>
      </c>
      <c r="AE5" s="47"/>
      <c r="AF5" s="49" t="s">
        <v>311</v>
      </c>
      <c r="AG5" s="50" t="s">
        <v>312</v>
      </c>
      <c r="AH5" s="47"/>
      <c r="AI5" s="49" t="s">
        <v>311</v>
      </c>
      <c r="AJ5" s="50" t="s">
        <v>312</v>
      </c>
      <c r="AK5" s="33"/>
      <c r="AL5" s="33"/>
    </row>
    <row r="6" spans="1:38" ht="14.25">
      <c r="A6" s="27"/>
      <c r="B6" s="385">
        <f>C2</f>
        <v>41640</v>
      </c>
      <c r="C6" s="52" t="s">
        <v>519</v>
      </c>
      <c r="D6" s="53"/>
      <c r="E6" s="54">
        <f>F2</f>
        <v>41671</v>
      </c>
      <c r="F6" s="52"/>
      <c r="G6" s="53"/>
      <c r="H6" s="54">
        <f>I2</f>
        <v>41699</v>
      </c>
      <c r="I6" s="52"/>
      <c r="J6" s="53"/>
      <c r="K6" s="54">
        <f>L2</f>
        <v>41730</v>
      </c>
      <c r="L6" s="52"/>
      <c r="M6" s="53"/>
      <c r="N6" s="54">
        <f>O2</f>
        <v>41760</v>
      </c>
      <c r="O6" s="52"/>
      <c r="P6" s="53"/>
      <c r="Q6" s="54">
        <f>R2</f>
        <v>41791</v>
      </c>
      <c r="R6" s="52"/>
      <c r="S6" s="53"/>
      <c r="T6" s="54">
        <f>U2</f>
        <v>41821</v>
      </c>
      <c r="U6" s="52"/>
      <c r="V6" s="53"/>
      <c r="W6" s="54">
        <f>X2</f>
        <v>41852</v>
      </c>
      <c r="X6" s="52"/>
      <c r="Y6" s="53"/>
      <c r="Z6" s="54">
        <f>AA2</f>
        <v>41883</v>
      </c>
      <c r="AA6" s="52"/>
      <c r="AB6" s="53"/>
      <c r="AC6" s="54">
        <f>AD2</f>
        <v>41913</v>
      </c>
      <c r="AD6" s="52"/>
      <c r="AE6" s="53"/>
      <c r="AF6" s="54">
        <f>AG2</f>
        <v>41944</v>
      </c>
      <c r="AG6" s="52"/>
      <c r="AH6" s="53"/>
      <c r="AI6" s="54">
        <f>AJ2</f>
        <v>41974</v>
      </c>
      <c r="AJ6" s="52"/>
      <c r="AK6" s="33"/>
      <c r="AL6" s="33"/>
    </row>
    <row r="7" spans="1:38" ht="14.25">
      <c r="A7" s="27"/>
      <c r="B7" s="385">
        <f>B6+1</f>
        <v>41641</v>
      </c>
      <c r="C7" s="55"/>
      <c r="D7" s="53"/>
      <c r="E7" s="51">
        <f>E6+1</f>
        <v>41672</v>
      </c>
      <c r="F7" s="55"/>
      <c r="G7" s="53"/>
      <c r="H7" s="51">
        <f>H6+1</f>
        <v>41700</v>
      </c>
      <c r="I7" s="55"/>
      <c r="J7" s="53"/>
      <c r="K7" s="51">
        <f>K6+1</f>
        <v>41731</v>
      </c>
      <c r="L7" s="55"/>
      <c r="M7" s="53"/>
      <c r="N7" s="51">
        <f>N6+1</f>
        <v>41761</v>
      </c>
      <c r="O7" s="55"/>
      <c r="P7" s="53"/>
      <c r="Q7" s="51">
        <f>Q6+1</f>
        <v>41792</v>
      </c>
      <c r="R7" s="55"/>
      <c r="S7" s="53"/>
      <c r="T7" s="51">
        <f>T6+1</f>
        <v>41822</v>
      </c>
      <c r="U7" s="55"/>
      <c r="V7" s="53"/>
      <c r="W7" s="51">
        <f>W6+1</f>
        <v>41853</v>
      </c>
      <c r="X7" s="55"/>
      <c r="Y7" s="53"/>
      <c r="Z7" s="51">
        <f>Z6+1</f>
        <v>41884</v>
      </c>
      <c r="AA7" s="55"/>
      <c r="AB7" s="53"/>
      <c r="AC7" s="51">
        <f>AC6+1</f>
        <v>41914</v>
      </c>
      <c r="AD7" s="55"/>
      <c r="AE7" s="53"/>
      <c r="AF7" s="51">
        <f>AF6+1</f>
        <v>41945</v>
      </c>
      <c r="AG7" s="55"/>
      <c r="AH7" s="53"/>
      <c r="AI7" s="51">
        <f>AI6+1</f>
        <v>41975</v>
      </c>
      <c r="AJ7" s="55"/>
      <c r="AK7" s="33"/>
      <c r="AL7" s="33"/>
    </row>
    <row r="8" spans="1:38" ht="14.25">
      <c r="A8" s="27"/>
      <c r="B8" s="51">
        <f aca="true" t="shared" si="0" ref="B8:B36">B7+1</f>
        <v>41642</v>
      </c>
      <c r="C8" s="55"/>
      <c r="D8" s="53"/>
      <c r="E8" s="51">
        <f aca="true" t="shared" si="1" ref="E8:E34">E7+1</f>
        <v>41673</v>
      </c>
      <c r="F8" s="55"/>
      <c r="G8" s="53"/>
      <c r="H8" s="51">
        <f aca="true" t="shared" si="2" ref="H8:H36">H7+1</f>
        <v>41701</v>
      </c>
      <c r="I8" s="55"/>
      <c r="J8" s="53"/>
      <c r="K8" s="51">
        <f aca="true" t="shared" si="3" ref="K8:K35">K7+1</f>
        <v>41732</v>
      </c>
      <c r="L8" s="55"/>
      <c r="M8" s="53"/>
      <c r="N8" s="51">
        <f aca="true" t="shared" si="4" ref="N8:N36">N7+1</f>
        <v>41762</v>
      </c>
      <c r="O8" s="55"/>
      <c r="P8" s="53"/>
      <c r="Q8" s="51">
        <f aca="true" t="shared" si="5" ref="Q8:Q35">Q7+1</f>
        <v>41793</v>
      </c>
      <c r="R8" s="55"/>
      <c r="S8" s="53"/>
      <c r="T8" s="51">
        <f aca="true" t="shared" si="6" ref="T8:T36">T7+1</f>
        <v>41823</v>
      </c>
      <c r="U8" s="55"/>
      <c r="V8" s="53"/>
      <c r="W8" s="51">
        <f aca="true" t="shared" si="7" ref="W8:W36">W7+1</f>
        <v>41854</v>
      </c>
      <c r="X8" s="55"/>
      <c r="Y8" s="53"/>
      <c r="Z8" s="51">
        <f aca="true" t="shared" si="8" ref="Z8:Z35">Z7+1</f>
        <v>41885</v>
      </c>
      <c r="AA8" s="55"/>
      <c r="AB8" s="53"/>
      <c r="AC8" s="51">
        <f aca="true" t="shared" si="9" ref="AC8:AC35">AC7+1</f>
        <v>41915</v>
      </c>
      <c r="AD8" s="55"/>
      <c r="AE8" s="53"/>
      <c r="AF8" s="51">
        <f aca="true" t="shared" si="10" ref="AF8:AF35">AF7+1</f>
        <v>41946</v>
      </c>
      <c r="AG8" s="55"/>
      <c r="AH8" s="53"/>
      <c r="AI8" s="51">
        <f aca="true" t="shared" si="11" ref="AI8:AI36">AI7+1</f>
        <v>41976</v>
      </c>
      <c r="AJ8" s="55"/>
      <c r="AK8" s="33"/>
      <c r="AL8" s="33"/>
    </row>
    <row r="9" spans="1:38" ht="14.25">
      <c r="A9" s="27"/>
      <c r="B9" s="51">
        <f t="shared" si="0"/>
        <v>41643</v>
      </c>
      <c r="C9" s="55"/>
      <c r="D9" s="53"/>
      <c r="E9" s="51">
        <f t="shared" si="1"/>
        <v>41674</v>
      </c>
      <c r="F9" s="55"/>
      <c r="G9" s="53"/>
      <c r="H9" s="51">
        <f t="shared" si="2"/>
        <v>41702</v>
      </c>
      <c r="I9" s="55"/>
      <c r="J9" s="53"/>
      <c r="K9" s="51">
        <f t="shared" si="3"/>
        <v>41733</v>
      </c>
      <c r="L9" s="55"/>
      <c r="M9" s="53"/>
      <c r="N9" s="51">
        <f t="shared" si="4"/>
        <v>41763</v>
      </c>
      <c r="O9" s="55"/>
      <c r="P9" s="53"/>
      <c r="Q9" s="51">
        <f t="shared" si="5"/>
        <v>41794</v>
      </c>
      <c r="R9" s="55"/>
      <c r="S9" s="53"/>
      <c r="T9" s="51">
        <f t="shared" si="6"/>
        <v>41824</v>
      </c>
      <c r="U9" s="55"/>
      <c r="V9" s="53"/>
      <c r="W9" s="51">
        <f t="shared" si="7"/>
        <v>41855</v>
      </c>
      <c r="X9" s="55"/>
      <c r="Y9" s="53"/>
      <c r="Z9" s="51">
        <f t="shared" si="8"/>
        <v>41886</v>
      </c>
      <c r="AA9" s="55"/>
      <c r="AB9" s="53"/>
      <c r="AC9" s="51">
        <f t="shared" si="9"/>
        <v>41916</v>
      </c>
      <c r="AD9" s="55"/>
      <c r="AE9" s="53"/>
      <c r="AF9" s="51">
        <f t="shared" si="10"/>
        <v>41947</v>
      </c>
      <c r="AG9" s="55"/>
      <c r="AH9" s="53"/>
      <c r="AI9" s="51">
        <f t="shared" si="11"/>
        <v>41977</v>
      </c>
      <c r="AJ9" s="55"/>
      <c r="AK9" s="33"/>
      <c r="AL9" s="33"/>
    </row>
    <row r="10" spans="1:38" ht="14.25">
      <c r="A10" s="27"/>
      <c r="B10" s="51">
        <f t="shared" si="0"/>
        <v>41644</v>
      </c>
      <c r="C10" s="55"/>
      <c r="D10" s="53"/>
      <c r="E10" s="51">
        <f t="shared" si="1"/>
        <v>41675</v>
      </c>
      <c r="F10" s="55"/>
      <c r="G10" s="53"/>
      <c r="H10" s="51">
        <f t="shared" si="2"/>
        <v>41703</v>
      </c>
      <c r="I10" s="55"/>
      <c r="J10" s="53"/>
      <c r="K10" s="51">
        <f t="shared" si="3"/>
        <v>41734</v>
      </c>
      <c r="L10" s="55"/>
      <c r="M10" s="53"/>
      <c r="N10" s="51">
        <f t="shared" si="4"/>
        <v>41764</v>
      </c>
      <c r="O10" s="55"/>
      <c r="P10" s="53"/>
      <c r="Q10" s="51">
        <f t="shared" si="5"/>
        <v>41795</v>
      </c>
      <c r="R10" s="55"/>
      <c r="S10" s="53"/>
      <c r="T10" s="51">
        <f t="shared" si="6"/>
        <v>41825</v>
      </c>
      <c r="U10" s="55"/>
      <c r="V10" s="53"/>
      <c r="W10" s="51">
        <f t="shared" si="7"/>
        <v>41856</v>
      </c>
      <c r="X10" s="55"/>
      <c r="Y10" s="53"/>
      <c r="Z10" s="51">
        <f t="shared" si="8"/>
        <v>41887</v>
      </c>
      <c r="AA10" s="55"/>
      <c r="AB10" s="53"/>
      <c r="AC10" s="51">
        <f t="shared" si="9"/>
        <v>41917</v>
      </c>
      <c r="AD10" s="55"/>
      <c r="AE10" s="53"/>
      <c r="AF10" s="51">
        <f t="shared" si="10"/>
        <v>41948</v>
      </c>
      <c r="AG10" s="55"/>
      <c r="AH10" s="53"/>
      <c r="AI10" s="51">
        <f t="shared" si="11"/>
        <v>41978</v>
      </c>
      <c r="AJ10" s="55"/>
      <c r="AK10" s="33"/>
      <c r="AL10" s="33"/>
    </row>
    <row r="11" spans="1:38" ht="14.25">
      <c r="A11" s="27"/>
      <c r="B11" s="51">
        <f t="shared" si="0"/>
        <v>41645</v>
      </c>
      <c r="C11" s="55"/>
      <c r="D11" s="53"/>
      <c r="E11" s="51">
        <f t="shared" si="1"/>
        <v>41676</v>
      </c>
      <c r="F11" s="55"/>
      <c r="G11" s="53"/>
      <c r="H11" s="51">
        <f t="shared" si="2"/>
        <v>41704</v>
      </c>
      <c r="I11" s="55"/>
      <c r="J11" s="53"/>
      <c r="K11" s="51">
        <f t="shared" si="3"/>
        <v>41735</v>
      </c>
      <c r="L11" s="55"/>
      <c r="M11" s="53"/>
      <c r="N11" s="51">
        <f t="shared" si="4"/>
        <v>41765</v>
      </c>
      <c r="O11" s="55"/>
      <c r="P11" s="53"/>
      <c r="Q11" s="51">
        <f t="shared" si="5"/>
        <v>41796</v>
      </c>
      <c r="R11" s="55"/>
      <c r="S11" s="53"/>
      <c r="T11" s="51">
        <f t="shared" si="6"/>
        <v>41826</v>
      </c>
      <c r="U11" s="55"/>
      <c r="V11" s="53"/>
      <c r="W11" s="51">
        <f t="shared" si="7"/>
        <v>41857</v>
      </c>
      <c r="X11" s="55"/>
      <c r="Y11" s="53"/>
      <c r="Z11" s="51">
        <f t="shared" si="8"/>
        <v>41888</v>
      </c>
      <c r="AA11" s="55"/>
      <c r="AB11" s="53"/>
      <c r="AC11" s="51">
        <f t="shared" si="9"/>
        <v>41918</v>
      </c>
      <c r="AD11" s="55"/>
      <c r="AE11" s="53"/>
      <c r="AF11" s="51">
        <f t="shared" si="10"/>
        <v>41949</v>
      </c>
      <c r="AG11" s="55"/>
      <c r="AH11" s="53"/>
      <c r="AI11" s="51">
        <f t="shared" si="11"/>
        <v>41979</v>
      </c>
      <c r="AJ11" s="55"/>
      <c r="AK11" s="33"/>
      <c r="AL11" s="33"/>
    </row>
    <row r="12" spans="1:38" ht="14.25">
      <c r="A12" s="27"/>
      <c r="B12" s="51">
        <f t="shared" si="0"/>
        <v>41646</v>
      </c>
      <c r="C12" s="55"/>
      <c r="D12" s="53"/>
      <c r="E12" s="51">
        <f t="shared" si="1"/>
        <v>41677</v>
      </c>
      <c r="F12" s="55"/>
      <c r="G12" s="53"/>
      <c r="H12" s="51">
        <f t="shared" si="2"/>
        <v>41705</v>
      </c>
      <c r="I12" s="55"/>
      <c r="J12" s="53"/>
      <c r="K12" s="51">
        <f t="shared" si="3"/>
        <v>41736</v>
      </c>
      <c r="L12" s="55"/>
      <c r="M12" s="53"/>
      <c r="N12" s="51">
        <f t="shared" si="4"/>
        <v>41766</v>
      </c>
      <c r="O12" s="55"/>
      <c r="P12" s="53"/>
      <c r="Q12" s="51">
        <f t="shared" si="5"/>
        <v>41797</v>
      </c>
      <c r="R12" s="55"/>
      <c r="S12" s="53"/>
      <c r="T12" s="51">
        <f t="shared" si="6"/>
        <v>41827</v>
      </c>
      <c r="U12" s="55"/>
      <c r="V12" s="53"/>
      <c r="W12" s="51">
        <f t="shared" si="7"/>
        <v>41858</v>
      </c>
      <c r="X12" s="55"/>
      <c r="Y12" s="53"/>
      <c r="Z12" s="51">
        <f t="shared" si="8"/>
        <v>41889</v>
      </c>
      <c r="AA12" s="55"/>
      <c r="AB12" s="53"/>
      <c r="AC12" s="51">
        <f t="shared" si="9"/>
        <v>41919</v>
      </c>
      <c r="AD12" s="55"/>
      <c r="AE12" s="53"/>
      <c r="AF12" s="51">
        <f t="shared" si="10"/>
        <v>41950</v>
      </c>
      <c r="AG12" s="55"/>
      <c r="AH12" s="53"/>
      <c r="AI12" s="51">
        <f t="shared" si="11"/>
        <v>41980</v>
      </c>
      <c r="AJ12" s="55"/>
      <c r="AK12" s="33"/>
      <c r="AL12" s="33"/>
    </row>
    <row r="13" spans="1:38" ht="14.25">
      <c r="A13" s="27"/>
      <c r="B13" s="386">
        <f t="shared" si="0"/>
        <v>41647</v>
      </c>
      <c r="C13" s="57"/>
      <c r="D13" s="53"/>
      <c r="E13" s="56">
        <f t="shared" si="1"/>
        <v>41678</v>
      </c>
      <c r="F13" s="57"/>
      <c r="G13" s="53"/>
      <c r="H13" s="56">
        <f t="shared" si="2"/>
        <v>41706</v>
      </c>
      <c r="I13" s="57"/>
      <c r="J13" s="53"/>
      <c r="K13" s="56">
        <f t="shared" si="3"/>
        <v>41737</v>
      </c>
      <c r="L13" s="57"/>
      <c r="M13" s="53"/>
      <c r="N13" s="56">
        <f t="shared" si="4"/>
        <v>41767</v>
      </c>
      <c r="O13" s="57"/>
      <c r="P13" s="53"/>
      <c r="Q13" s="56">
        <f t="shared" si="5"/>
        <v>41798</v>
      </c>
      <c r="R13" s="57"/>
      <c r="S13" s="53"/>
      <c r="T13" s="56">
        <f t="shared" si="6"/>
        <v>41828</v>
      </c>
      <c r="U13" s="57"/>
      <c r="V13" s="53"/>
      <c r="W13" s="56">
        <f t="shared" si="7"/>
        <v>41859</v>
      </c>
      <c r="X13" s="57"/>
      <c r="Y13" s="53"/>
      <c r="Z13" s="56">
        <f t="shared" si="8"/>
        <v>41890</v>
      </c>
      <c r="AA13" s="57"/>
      <c r="AB13" s="53"/>
      <c r="AC13" s="56">
        <f t="shared" si="9"/>
        <v>41920</v>
      </c>
      <c r="AD13" s="57"/>
      <c r="AE13" s="53"/>
      <c r="AF13" s="56">
        <f t="shared" si="10"/>
        <v>41951</v>
      </c>
      <c r="AG13" s="57"/>
      <c r="AH13" s="53"/>
      <c r="AI13" s="56">
        <f t="shared" si="11"/>
        <v>41981</v>
      </c>
      <c r="AJ13" s="57"/>
      <c r="AK13" s="33"/>
      <c r="AL13" s="33"/>
    </row>
    <row r="14" spans="1:38" ht="14.25">
      <c r="A14" s="27"/>
      <c r="B14" s="386">
        <f t="shared" si="0"/>
        <v>41648</v>
      </c>
      <c r="C14" s="57"/>
      <c r="D14" s="53"/>
      <c r="E14" s="56">
        <f t="shared" si="1"/>
        <v>41679</v>
      </c>
      <c r="F14" s="57"/>
      <c r="G14" s="53"/>
      <c r="H14" s="56">
        <f t="shared" si="2"/>
        <v>41707</v>
      </c>
      <c r="I14" s="57"/>
      <c r="J14" s="53"/>
      <c r="K14" s="56">
        <f t="shared" si="3"/>
        <v>41738</v>
      </c>
      <c r="L14" s="57"/>
      <c r="M14" s="53"/>
      <c r="N14" s="56">
        <f t="shared" si="4"/>
        <v>41768</v>
      </c>
      <c r="O14" s="57"/>
      <c r="P14" s="53"/>
      <c r="Q14" s="56">
        <f t="shared" si="5"/>
        <v>41799</v>
      </c>
      <c r="R14" s="57"/>
      <c r="S14" s="53"/>
      <c r="T14" s="56">
        <f t="shared" si="6"/>
        <v>41829</v>
      </c>
      <c r="U14" s="57"/>
      <c r="V14" s="53"/>
      <c r="W14" s="56">
        <f t="shared" si="7"/>
        <v>41860</v>
      </c>
      <c r="X14" s="57"/>
      <c r="Y14" s="53"/>
      <c r="Z14" s="56">
        <f t="shared" si="8"/>
        <v>41891</v>
      </c>
      <c r="AA14" s="57"/>
      <c r="AB14" s="53"/>
      <c r="AC14" s="56">
        <f t="shared" si="9"/>
        <v>41921</v>
      </c>
      <c r="AD14" s="57"/>
      <c r="AE14" s="53"/>
      <c r="AF14" s="56">
        <f t="shared" si="10"/>
        <v>41952</v>
      </c>
      <c r="AG14" s="57"/>
      <c r="AH14" s="53"/>
      <c r="AI14" s="56">
        <f t="shared" si="11"/>
        <v>41982</v>
      </c>
      <c r="AJ14" s="57"/>
      <c r="AK14" s="33"/>
      <c r="AL14" s="33"/>
    </row>
    <row r="15" spans="1:38" ht="14.25">
      <c r="A15" s="27"/>
      <c r="B15" s="56">
        <f t="shared" si="0"/>
        <v>41649</v>
      </c>
      <c r="C15" s="57"/>
      <c r="D15" s="53"/>
      <c r="E15" s="56">
        <f t="shared" si="1"/>
        <v>41680</v>
      </c>
      <c r="F15" s="57"/>
      <c r="G15" s="53"/>
      <c r="H15" s="56">
        <f t="shared" si="2"/>
        <v>41708</v>
      </c>
      <c r="I15" s="57"/>
      <c r="J15" s="53"/>
      <c r="K15" s="56">
        <f t="shared" si="3"/>
        <v>41739</v>
      </c>
      <c r="L15" s="57"/>
      <c r="M15" s="53"/>
      <c r="N15" s="56">
        <f t="shared" si="4"/>
        <v>41769</v>
      </c>
      <c r="O15" s="57"/>
      <c r="P15" s="53"/>
      <c r="Q15" s="56">
        <f t="shared" si="5"/>
        <v>41800</v>
      </c>
      <c r="R15" s="57"/>
      <c r="S15" s="53"/>
      <c r="T15" s="56">
        <f t="shared" si="6"/>
        <v>41830</v>
      </c>
      <c r="U15" s="57"/>
      <c r="V15" s="53"/>
      <c r="W15" s="56">
        <f t="shared" si="7"/>
        <v>41861</v>
      </c>
      <c r="X15" s="57"/>
      <c r="Y15" s="53"/>
      <c r="Z15" s="56">
        <f t="shared" si="8"/>
        <v>41892</v>
      </c>
      <c r="AA15" s="57"/>
      <c r="AB15" s="53"/>
      <c r="AC15" s="56">
        <f t="shared" si="9"/>
        <v>41922</v>
      </c>
      <c r="AD15" s="57"/>
      <c r="AE15" s="53"/>
      <c r="AF15" s="56">
        <f t="shared" si="10"/>
        <v>41953</v>
      </c>
      <c r="AG15" s="57"/>
      <c r="AH15" s="53"/>
      <c r="AI15" s="56">
        <f t="shared" si="11"/>
        <v>41983</v>
      </c>
      <c r="AJ15" s="57"/>
      <c r="AK15" s="33"/>
      <c r="AL15" s="33"/>
    </row>
    <row r="16" spans="1:38" ht="14.25">
      <c r="A16" s="27"/>
      <c r="B16" s="56">
        <f t="shared" si="0"/>
        <v>41650</v>
      </c>
      <c r="C16" s="57"/>
      <c r="D16" s="53"/>
      <c r="E16" s="56">
        <f t="shared" si="1"/>
        <v>41681</v>
      </c>
      <c r="F16" s="57"/>
      <c r="G16" s="53"/>
      <c r="H16" s="56">
        <f t="shared" si="2"/>
        <v>41709</v>
      </c>
      <c r="I16" s="57"/>
      <c r="J16" s="53"/>
      <c r="K16" s="56">
        <f t="shared" si="3"/>
        <v>41740</v>
      </c>
      <c r="L16" s="57"/>
      <c r="M16" s="53"/>
      <c r="N16" s="56">
        <f t="shared" si="4"/>
        <v>41770</v>
      </c>
      <c r="O16" s="57"/>
      <c r="P16" s="53"/>
      <c r="Q16" s="56">
        <f t="shared" si="5"/>
        <v>41801</v>
      </c>
      <c r="R16" s="57"/>
      <c r="S16" s="53"/>
      <c r="T16" s="56">
        <f t="shared" si="6"/>
        <v>41831</v>
      </c>
      <c r="U16" s="57"/>
      <c r="V16" s="53"/>
      <c r="W16" s="56">
        <f t="shared" si="7"/>
        <v>41862</v>
      </c>
      <c r="X16" s="57"/>
      <c r="Y16" s="53"/>
      <c r="Z16" s="56">
        <f t="shared" si="8"/>
        <v>41893</v>
      </c>
      <c r="AA16" s="57"/>
      <c r="AB16" s="53"/>
      <c r="AC16" s="56">
        <f t="shared" si="9"/>
        <v>41923</v>
      </c>
      <c r="AD16" s="57"/>
      <c r="AE16" s="53"/>
      <c r="AF16" s="56">
        <f t="shared" si="10"/>
        <v>41954</v>
      </c>
      <c r="AG16" s="57"/>
      <c r="AH16" s="53"/>
      <c r="AI16" s="56">
        <f t="shared" si="11"/>
        <v>41984</v>
      </c>
      <c r="AJ16" s="57"/>
      <c r="AK16" s="33"/>
      <c r="AL16" s="33"/>
    </row>
    <row r="17" spans="1:38" ht="14.25">
      <c r="A17" s="27"/>
      <c r="B17" s="56">
        <f t="shared" si="0"/>
        <v>41651</v>
      </c>
      <c r="C17" s="57"/>
      <c r="D17" s="53"/>
      <c r="E17" s="56">
        <f t="shared" si="1"/>
        <v>41682</v>
      </c>
      <c r="F17" s="57"/>
      <c r="G17" s="53"/>
      <c r="H17" s="56">
        <f t="shared" si="2"/>
        <v>41710</v>
      </c>
      <c r="I17" s="57"/>
      <c r="J17" s="53"/>
      <c r="K17" s="56">
        <f t="shared" si="3"/>
        <v>41741</v>
      </c>
      <c r="L17" s="57"/>
      <c r="M17" s="53"/>
      <c r="N17" s="56">
        <f t="shared" si="4"/>
        <v>41771</v>
      </c>
      <c r="O17" s="57"/>
      <c r="P17" s="53"/>
      <c r="Q17" s="56">
        <f t="shared" si="5"/>
        <v>41802</v>
      </c>
      <c r="R17" s="57"/>
      <c r="S17" s="53"/>
      <c r="T17" s="56">
        <f t="shared" si="6"/>
        <v>41832</v>
      </c>
      <c r="U17" s="57"/>
      <c r="V17" s="53"/>
      <c r="W17" s="56">
        <f t="shared" si="7"/>
        <v>41863</v>
      </c>
      <c r="X17" s="57"/>
      <c r="Y17" s="53"/>
      <c r="Z17" s="56">
        <f t="shared" si="8"/>
        <v>41894</v>
      </c>
      <c r="AA17" s="57"/>
      <c r="AB17" s="53"/>
      <c r="AC17" s="56">
        <f t="shared" si="9"/>
        <v>41924</v>
      </c>
      <c r="AD17" s="57"/>
      <c r="AE17" s="53"/>
      <c r="AF17" s="56">
        <f t="shared" si="10"/>
        <v>41955</v>
      </c>
      <c r="AG17" s="57"/>
      <c r="AH17" s="53"/>
      <c r="AI17" s="56">
        <f t="shared" si="11"/>
        <v>41985</v>
      </c>
      <c r="AJ17" s="57"/>
      <c r="AK17" s="33"/>
      <c r="AL17" s="33"/>
    </row>
    <row r="18" spans="1:38" ht="14.25">
      <c r="A18" s="27"/>
      <c r="B18" s="56">
        <f t="shared" si="0"/>
        <v>41652</v>
      </c>
      <c r="C18" s="57"/>
      <c r="D18" s="53"/>
      <c r="E18" s="56">
        <f t="shared" si="1"/>
        <v>41683</v>
      </c>
      <c r="F18" s="57"/>
      <c r="G18" s="53"/>
      <c r="H18" s="56">
        <f t="shared" si="2"/>
        <v>41711</v>
      </c>
      <c r="I18" s="57"/>
      <c r="J18" s="53"/>
      <c r="K18" s="56">
        <f t="shared" si="3"/>
        <v>41742</v>
      </c>
      <c r="L18" s="57"/>
      <c r="M18" s="53"/>
      <c r="N18" s="56">
        <f t="shared" si="4"/>
        <v>41772</v>
      </c>
      <c r="O18" s="57"/>
      <c r="P18" s="53"/>
      <c r="Q18" s="56">
        <f t="shared" si="5"/>
        <v>41803</v>
      </c>
      <c r="R18" s="57"/>
      <c r="S18" s="53"/>
      <c r="T18" s="56">
        <f t="shared" si="6"/>
        <v>41833</v>
      </c>
      <c r="U18" s="57"/>
      <c r="V18" s="53"/>
      <c r="W18" s="56">
        <f t="shared" si="7"/>
        <v>41864</v>
      </c>
      <c r="X18" s="57"/>
      <c r="Y18" s="53"/>
      <c r="Z18" s="56">
        <f t="shared" si="8"/>
        <v>41895</v>
      </c>
      <c r="AA18" s="57"/>
      <c r="AB18" s="53"/>
      <c r="AC18" s="56">
        <f t="shared" si="9"/>
        <v>41925</v>
      </c>
      <c r="AD18" s="57"/>
      <c r="AE18" s="53"/>
      <c r="AF18" s="56">
        <f t="shared" si="10"/>
        <v>41956</v>
      </c>
      <c r="AG18" s="57"/>
      <c r="AH18" s="53"/>
      <c r="AI18" s="56">
        <f t="shared" si="11"/>
        <v>41986</v>
      </c>
      <c r="AJ18" s="57"/>
      <c r="AK18" s="33"/>
      <c r="AL18" s="33"/>
    </row>
    <row r="19" spans="1:38" ht="14.25">
      <c r="A19" s="27"/>
      <c r="B19" s="56">
        <f t="shared" si="0"/>
        <v>41653</v>
      </c>
      <c r="C19" s="57"/>
      <c r="D19" s="53"/>
      <c r="E19" s="56">
        <f t="shared" si="1"/>
        <v>41684</v>
      </c>
      <c r="F19" s="57"/>
      <c r="G19" s="53"/>
      <c r="H19" s="56">
        <f t="shared" si="2"/>
        <v>41712</v>
      </c>
      <c r="I19" s="57"/>
      <c r="J19" s="53"/>
      <c r="K19" s="56">
        <f t="shared" si="3"/>
        <v>41743</v>
      </c>
      <c r="L19" s="57"/>
      <c r="M19" s="53"/>
      <c r="N19" s="56">
        <f t="shared" si="4"/>
        <v>41773</v>
      </c>
      <c r="O19" s="57"/>
      <c r="P19" s="53"/>
      <c r="Q19" s="56">
        <f t="shared" si="5"/>
        <v>41804</v>
      </c>
      <c r="R19" s="57"/>
      <c r="S19" s="53"/>
      <c r="T19" s="56">
        <f t="shared" si="6"/>
        <v>41834</v>
      </c>
      <c r="U19" s="57"/>
      <c r="V19" s="53"/>
      <c r="W19" s="56">
        <f t="shared" si="7"/>
        <v>41865</v>
      </c>
      <c r="X19" s="57"/>
      <c r="Y19" s="53"/>
      <c r="Z19" s="56">
        <f t="shared" si="8"/>
        <v>41896</v>
      </c>
      <c r="AA19" s="57"/>
      <c r="AB19" s="53"/>
      <c r="AC19" s="56">
        <f t="shared" si="9"/>
        <v>41926</v>
      </c>
      <c r="AD19" s="57"/>
      <c r="AE19" s="53"/>
      <c r="AF19" s="56">
        <f t="shared" si="10"/>
        <v>41957</v>
      </c>
      <c r="AG19" s="57"/>
      <c r="AH19" s="53"/>
      <c r="AI19" s="56">
        <f t="shared" si="11"/>
        <v>41987</v>
      </c>
      <c r="AJ19" s="57"/>
      <c r="AK19" s="33"/>
      <c r="AL19" s="33"/>
    </row>
    <row r="20" spans="1:38" ht="14.25">
      <c r="A20" s="27"/>
      <c r="B20" s="385">
        <f t="shared" si="0"/>
        <v>41654</v>
      </c>
      <c r="C20" s="55"/>
      <c r="D20" s="53"/>
      <c r="E20" s="51">
        <f t="shared" si="1"/>
        <v>41685</v>
      </c>
      <c r="F20" s="55"/>
      <c r="G20" s="53"/>
      <c r="H20" s="51">
        <f t="shared" si="2"/>
        <v>41713</v>
      </c>
      <c r="I20" s="55"/>
      <c r="J20" s="53"/>
      <c r="K20" s="51">
        <f t="shared" si="3"/>
        <v>41744</v>
      </c>
      <c r="L20" s="55"/>
      <c r="M20" s="53"/>
      <c r="N20" s="51">
        <f t="shared" si="4"/>
        <v>41774</v>
      </c>
      <c r="O20" s="55"/>
      <c r="P20" s="53"/>
      <c r="Q20" s="51">
        <f t="shared" si="5"/>
        <v>41805</v>
      </c>
      <c r="R20" s="55"/>
      <c r="S20" s="53"/>
      <c r="T20" s="51">
        <f t="shared" si="6"/>
        <v>41835</v>
      </c>
      <c r="U20" s="55"/>
      <c r="V20" s="53"/>
      <c r="W20" s="51">
        <f t="shared" si="7"/>
        <v>41866</v>
      </c>
      <c r="X20" s="55"/>
      <c r="Y20" s="53"/>
      <c r="Z20" s="51">
        <f t="shared" si="8"/>
        <v>41897</v>
      </c>
      <c r="AA20" s="55"/>
      <c r="AB20" s="53"/>
      <c r="AC20" s="51">
        <f t="shared" si="9"/>
        <v>41927</v>
      </c>
      <c r="AD20" s="55"/>
      <c r="AE20" s="53"/>
      <c r="AF20" s="51">
        <f t="shared" si="10"/>
        <v>41958</v>
      </c>
      <c r="AG20" s="55"/>
      <c r="AH20" s="53"/>
      <c r="AI20" s="51">
        <f t="shared" si="11"/>
        <v>41988</v>
      </c>
      <c r="AJ20" s="55"/>
      <c r="AK20" s="33"/>
      <c r="AL20" s="33"/>
    </row>
    <row r="21" spans="1:38" ht="14.25">
      <c r="A21" s="27"/>
      <c r="B21" s="385">
        <f t="shared" si="0"/>
        <v>41655</v>
      </c>
      <c r="C21" s="55"/>
      <c r="D21" s="53"/>
      <c r="E21" s="51">
        <f t="shared" si="1"/>
        <v>41686</v>
      </c>
      <c r="F21" s="55"/>
      <c r="G21" s="53"/>
      <c r="H21" s="51">
        <f t="shared" si="2"/>
        <v>41714</v>
      </c>
      <c r="I21" s="55"/>
      <c r="J21" s="53"/>
      <c r="K21" s="51">
        <f t="shared" si="3"/>
        <v>41745</v>
      </c>
      <c r="L21" s="55"/>
      <c r="M21" s="53"/>
      <c r="N21" s="51">
        <f t="shared" si="4"/>
        <v>41775</v>
      </c>
      <c r="O21" s="55"/>
      <c r="P21" s="53"/>
      <c r="Q21" s="51">
        <f t="shared" si="5"/>
        <v>41806</v>
      </c>
      <c r="R21" s="55"/>
      <c r="S21" s="53"/>
      <c r="T21" s="51">
        <f t="shared" si="6"/>
        <v>41836</v>
      </c>
      <c r="U21" s="55"/>
      <c r="V21" s="53"/>
      <c r="W21" s="51">
        <f t="shared" si="7"/>
        <v>41867</v>
      </c>
      <c r="X21" s="55"/>
      <c r="Y21" s="53"/>
      <c r="Z21" s="51">
        <f t="shared" si="8"/>
        <v>41898</v>
      </c>
      <c r="AA21" s="55"/>
      <c r="AB21" s="53"/>
      <c r="AC21" s="51">
        <f t="shared" si="9"/>
        <v>41928</v>
      </c>
      <c r="AD21" s="55"/>
      <c r="AE21" s="53"/>
      <c r="AF21" s="51">
        <f t="shared" si="10"/>
        <v>41959</v>
      </c>
      <c r="AG21" s="55"/>
      <c r="AH21" s="53"/>
      <c r="AI21" s="51">
        <f t="shared" si="11"/>
        <v>41989</v>
      </c>
      <c r="AJ21" s="55"/>
      <c r="AK21" s="33"/>
      <c r="AL21" s="33"/>
    </row>
    <row r="22" spans="1:38" ht="14.25">
      <c r="A22" s="27"/>
      <c r="B22" s="51">
        <f t="shared" si="0"/>
        <v>41656</v>
      </c>
      <c r="C22" s="55"/>
      <c r="D22" s="53"/>
      <c r="E22" s="51">
        <f t="shared" si="1"/>
        <v>41687</v>
      </c>
      <c r="F22" s="55"/>
      <c r="G22" s="53"/>
      <c r="H22" s="51">
        <f t="shared" si="2"/>
        <v>41715</v>
      </c>
      <c r="I22" s="55"/>
      <c r="J22" s="53"/>
      <c r="K22" s="51">
        <f t="shared" si="3"/>
        <v>41746</v>
      </c>
      <c r="L22" s="55"/>
      <c r="M22" s="53"/>
      <c r="N22" s="51">
        <f t="shared" si="4"/>
        <v>41776</v>
      </c>
      <c r="O22" s="55"/>
      <c r="P22" s="53"/>
      <c r="Q22" s="51">
        <f t="shared" si="5"/>
        <v>41807</v>
      </c>
      <c r="R22" s="55"/>
      <c r="S22" s="53"/>
      <c r="T22" s="51">
        <f t="shared" si="6"/>
        <v>41837</v>
      </c>
      <c r="U22" s="55"/>
      <c r="V22" s="53"/>
      <c r="W22" s="51">
        <f t="shared" si="7"/>
        <v>41868</v>
      </c>
      <c r="X22" s="55"/>
      <c r="Y22" s="53"/>
      <c r="Z22" s="51">
        <f t="shared" si="8"/>
        <v>41899</v>
      </c>
      <c r="AA22" s="55"/>
      <c r="AB22" s="53"/>
      <c r="AC22" s="51">
        <f t="shared" si="9"/>
        <v>41929</v>
      </c>
      <c r="AD22" s="55"/>
      <c r="AE22" s="53"/>
      <c r="AF22" s="51">
        <f t="shared" si="10"/>
        <v>41960</v>
      </c>
      <c r="AG22" s="55"/>
      <c r="AH22" s="53"/>
      <c r="AI22" s="51">
        <f t="shared" si="11"/>
        <v>41990</v>
      </c>
      <c r="AJ22" s="55"/>
      <c r="AK22" s="33"/>
      <c r="AL22" s="33"/>
    </row>
    <row r="23" spans="1:38" ht="14.25">
      <c r="A23" s="27"/>
      <c r="B23" s="51">
        <f t="shared" si="0"/>
        <v>41657</v>
      </c>
      <c r="C23" s="55"/>
      <c r="D23" s="53"/>
      <c r="E23" s="51">
        <f t="shared" si="1"/>
        <v>41688</v>
      </c>
      <c r="F23" s="55"/>
      <c r="G23" s="53"/>
      <c r="H23" s="51">
        <f t="shared" si="2"/>
        <v>41716</v>
      </c>
      <c r="I23" s="55"/>
      <c r="J23" s="53"/>
      <c r="K23" s="51">
        <f t="shared" si="3"/>
        <v>41747</v>
      </c>
      <c r="L23" s="55"/>
      <c r="M23" s="53"/>
      <c r="N23" s="51">
        <f t="shared" si="4"/>
        <v>41777</v>
      </c>
      <c r="O23" s="55"/>
      <c r="P23" s="53"/>
      <c r="Q23" s="51">
        <f t="shared" si="5"/>
        <v>41808</v>
      </c>
      <c r="R23" s="55"/>
      <c r="S23" s="53"/>
      <c r="T23" s="51">
        <f t="shared" si="6"/>
        <v>41838</v>
      </c>
      <c r="U23" s="55"/>
      <c r="V23" s="53"/>
      <c r="W23" s="51">
        <f t="shared" si="7"/>
        <v>41869</v>
      </c>
      <c r="X23" s="55"/>
      <c r="Y23" s="53"/>
      <c r="Z23" s="51">
        <f t="shared" si="8"/>
        <v>41900</v>
      </c>
      <c r="AA23" s="55"/>
      <c r="AB23" s="53"/>
      <c r="AC23" s="51">
        <f t="shared" si="9"/>
        <v>41930</v>
      </c>
      <c r="AD23" s="55"/>
      <c r="AE23" s="53"/>
      <c r="AF23" s="51">
        <f t="shared" si="10"/>
        <v>41961</v>
      </c>
      <c r="AG23" s="55"/>
      <c r="AH23" s="53"/>
      <c r="AI23" s="51">
        <f t="shared" si="11"/>
        <v>41991</v>
      </c>
      <c r="AJ23" s="55"/>
      <c r="AK23" s="33"/>
      <c r="AL23" s="33"/>
    </row>
    <row r="24" spans="1:38" ht="14.25">
      <c r="A24" s="27"/>
      <c r="B24" s="51">
        <f>B23+1</f>
        <v>41658</v>
      </c>
      <c r="C24" s="55"/>
      <c r="D24" s="53"/>
      <c r="E24" s="51">
        <f>E23+1</f>
        <v>41689</v>
      </c>
      <c r="F24" s="55"/>
      <c r="G24" s="53"/>
      <c r="H24" s="51">
        <f>H23+1</f>
        <v>41717</v>
      </c>
      <c r="I24" s="55"/>
      <c r="J24" s="53"/>
      <c r="K24" s="51">
        <f>K23+1</f>
        <v>41748</v>
      </c>
      <c r="L24" s="55"/>
      <c r="M24" s="53"/>
      <c r="N24" s="51">
        <f>N23+1</f>
        <v>41778</v>
      </c>
      <c r="O24" s="55"/>
      <c r="P24" s="53"/>
      <c r="Q24" s="51">
        <f>Q23+1</f>
        <v>41809</v>
      </c>
      <c r="R24" s="55"/>
      <c r="S24" s="53"/>
      <c r="T24" s="51">
        <f>T23+1</f>
        <v>41839</v>
      </c>
      <c r="U24" s="55"/>
      <c r="V24" s="53"/>
      <c r="W24" s="51">
        <f>W23+1</f>
        <v>41870</v>
      </c>
      <c r="X24" s="55"/>
      <c r="Y24" s="53"/>
      <c r="Z24" s="51">
        <f>Z23+1</f>
        <v>41901</v>
      </c>
      <c r="AA24" s="55"/>
      <c r="AB24" s="53"/>
      <c r="AC24" s="51">
        <f>AC23+1</f>
        <v>41931</v>
      </c>
      <c r="AD24" s="55"/>
      <c r="AE24" s="53"/>
      <c r="AF24" s="51">
        <f>AF23+1</f>
        <v>41962</v>
      </c>
      <c r="AG24" s="55"/>
      <c r="AH24" s="53"/>
      <c r="AI24" s="51">
        <f>AI23+1</f>
        <v>41992</v>
      </c>
      <c r="AJ24" s="55"/>
      <c r="AK24" s="33"/>
      <c r="AL24" s="33"/>
    </row>
    <row r="25" spans="1:38" ht="14.25">
      <c r="A25" s="27"/>
      <c r="B25" s="51">
        <f t="shared" si="0"/>
        <v>41659</v>
      </c>
      <c r="C25" s="55"/>
      <c r="D25" s="53"/>
      <c r="E25" s="51">
        <f t="shared" si="1"/>
        <v>41690</v>
      </c>
      <c r="F25" s="55"/>
      <c r="G25" s="53"/>
      <c r="H25" s="51">
        <f t="shared" si="2"/>
        <v>41718</v>
      </c>
      <c r="I25" s="55"/>
      <c r="J25" s="53"/>
      <c r="K25" s="51">
        <f t="shared" si="3"/>
        <v>41749</v>
      </c>
      <c r="L25" s="55"/>
      <c r="M25" s="53"/>
      <c r="N25" s="51">
        <f t="shared" si="4"/>
        <v>41779</v>
      </c>
      <c r="O25" s="55"/>
      <c r="P25" s="53"/>
      <c r="Q25" s="51">
        <f t="shared" si="5"/>
        <v>41810</v>
      </c>
      <c r="R25" s="55"/>
      <c r="S25" s="53"/>
      <c r="T25" s="51">
        <f t="shared" si="6"/>
        <v>41840</v>
      </c>
      <c r="U25" s="55"/>
      <c r="V25" s="53"/>
      <c r="W25" s="51">
        <f t="shared" si="7"/>
        <v>41871</v>
      </c>
      <c r="X25" s="55"/>
      <c r="Y25" s="53"/>
      <c r="Z25" s="51">
        <f t="shared" si="8"/>
        <v>41902</v>
      </c>
      <c r="AA25" s="55"/>
      <c r="AB25" s="53"/>
      <c r="AC25" s="51">
        <f t="shared" si="9"/>
        <v>41932</v>
      </c>
      <c r="AD25" s="55"/>
      <c r="AE25" s="53"/>
      <c r="AF25" s="51">
        <f t="shared" si="10"/>
        <v>41963</v>
      </c>
      <c r="AG25" s="55"/>
      <c r="AH25" s="53"/>
      <c r="AI25" s="51">
        <f t="shared" si="11"/>
        <v>41993</v>
      </c>
      <c r="AJ25" s="55"/>
      <c r="AK25" s="33"/>
      <c r="AL25" s="33"/>
    </row>
    <row r="26" spans="1:38" ht="14.25">
      <c r="A26" s="27"/>
      <c r="B26" s="51">
        <f t="shared" si="0"/>
        <v>41660</v>
      </c>
      <c r="C26" s="55"/>
      <c r="D26" s="53"/>
      <c r="E26" s="51">
        <f t="shared" si="1"/>
        <v>41691</v>
      </c>
      <c r="F26" s="55"/>
      <c r="G26" s="53"/>
      <c r="H26" s="51">
        <f t="shared" si="2"/>
        <v>41719</v>
      </c>
      <c r="I26" s="55"/>
      <c r="J26" s="53"/>
      <c r="K26" s="51">
        <f t="shared" si="3"/>
        <v>41750</v>
      </c>
      <c r="L26" s="55"/>
      <c r="M26" s="53"/>
      <c r="N26" s="51">
        <f t="shared" si="4"/>
        <v>41780</v>
      </c>
      <c r="O26" s="55"/>
      <c r="P26" s="53"/>
      <c r="Q26" s="51">
        <f t="shared" si="5"/>
        <v>41811</v>
      </c>
      <c r="R26" s="55"/>
      <c r="S26" s="53"/>
      <c r="T26" s="51">
        <f t="shared" si="6"/>
        <v>41841</v>
      </c>
      <c r="U26" s="55"/>
      <c r="V26" s="53"/>
      <c r="W26" s="51">
        <f t="shared" si="7"/>
        <v>41872</v>
      </c>
      <c r="X26" s="55"/>
      <c r="Y26" s="53"/>
      <c r="Z26" s="51">
        <f t="shared" si="8"/>
        <v>41903</v>
      </c>
      <c r="AA26" s="55"/>
      <c r="AB26" s="53"/>
      <c r="AC26" s="51">
        <f t="shared" si="9"/>
        <v>41933</v>
      </c>
      <c r="AD26" s="55"/>
      <c r="AE26" s="53"/>
      <c r="AF26" s="51">
        <f t="shared" si="10"/>
        <v>41964</v>
      </c>
      <c r="AG26" s="55"/>
      <c r="AH26" s="53"/>
      <c r="AI26" s="51">
        <f t="shared" si="11"/>
        <v>41994</v>
      </c>
      <c r="AJ26" s="55"/>
      <c r="AK26" s="33"/>
      <c r="AL26" s="33"/>
    </row>
    <row r="27" spans="1:38" ht="14.25">
      <c r="A27" s="27"/>
      <c r="B27" s="386">
        <f t="shared" si="0"/>
        <v>41661</v>
      </c>
      <c r="C27" s="57"/>
      <c r="D27" s="53"/>
      <c r="E27" s="56">
        <f t="shared" si="1"/>
        <v>41692</v>
      </c>
      <c r="F27" s="57"/>
      <c r="G27" s="53"/>
      <c r="H27" s="56">
        <f t="shared" si="2"/>
        <v>41720</v>
      </c>
      <c r="I27" s="57"/>
      <c r="J27" s="53"/>
      <c r="K27" s="56">
        <f t="shared" si="3"/>
        <v>41751</v>
      </c>
      <c r="L27" s="57"/>
      <c r="M27" s="53"/>
      <c r="N27" s="56">
        <f t="shared" si="4"/>
        <v>41781</v>
      </c>
      <c r="O27" s="57"/>
      <c r="P27" s="53"/>
      <c r="Q27" s="56">
        <f t="shared" si="5"/>
        <v>41812</v>
      </c>
      <c r="R27" s="57"/>
      <c r="S27" s="53"/>
      <c r="T27" s="56">
        <f t="shared" si="6"/>
        <v>41842</v>
      </c>
      <c r="U27" s="57"/>
      <c r="V27" s="53"/>
      <c r="W27" s="56">
        <f t="shared" si="7"/>
        <v>41873</v>
      </c>
      <c r="X27" s="57"/>
      <c r="Y27" s="53"/>
      <c r="Z27" s="56">
        <f t="shared" si="8"/>
        <v>41904</v>
      </c>
      <c r="AA27" s="57"/>
      <c r="AB27" s="53"/>
      <c r="AC27" s="56">
        <f t="shared" si="9"/>
        <v>41934</v>
      </c>
      <c r="AD27" s="57"/>
      <c r="AE27" s="53"/>
      <c r="AF27" s="56">
        <f t="shared" si="10"/>
        <v>41965</v>
      </c>
      <c r="AG27" s="57"/>
      <c r="AH27" s="53"/>
      <c r="AI27" s="56">
        <f t="shared" si="11"/>
        <v>41995</v>
      </c>
      <c r="AJ27" s="57"/>
      <c r="AK27" s="33"/>
      <c r="AL27" s="33"/>
    </row>
    <row r="28" spans="1:38" ht="14.25">
      <c r="A28" s="27"/>
      <c r="B28" s="386">
        <f t="shared" si="0"/>
        <v>41662</v>
      </c>
      <c r="C28" s="57"/>
      <c r="D28" s="53"/>
      <c r="E28" s="56">
        <f t="shared" si="1"/>
        <v>41693</v>
      </c>
      <c r="F28" s="57"/>
      <c r="G28" s="53"/>
      <c r="H28" s="56">
        <f t="shared" si="2"/>
        <v>41721</v>
      </c>
      <c r="I28" s="57"/>
      <c r="J28" s="53"/>
      <c r="K28" s="56">
        <f t="shared" si="3"/>
        <v>41752</v>
      </c>
      <c r="L28" s="57"/>
      <c r="M28" s="53"/>
      <c r="N28" s="56">
        <f t="shared" si="4"/>
        <v>41782</v>
      </c>
      <c r="O28" s="57"/>
      <c r="P28" s="53"/>
      <c r="Q28" s="56">
        <f t="shared" si="5"/>
        <v>41813</v>
      </c>
      <c r="R28" s="57"/>
      <c r="S28" s="53"/>
      <c r="T28" s="56">
        <f t="shared" si="6"/>
        <v>41843</v>
      </c>
      <c r="U28" s="57"/>
      <c r="V28" s="53"/>
      <c r="W28" s="56">
        <f t="shared" si="7"/>
        <v>41874</v>
      </c>
      <c r="X28" s="57"/>
      <c r="Y28" s="53"/>
      <c r="Z28" s="56">
        <f t="shared" si="8"/>
        <v>41905</v>
      </c>
      <c r="AA28" s="57"/>
      <c r="AB28" s="53"/>
      <c r="AC28" s="56">
        <f t="shared" si="9"/>
        <v>41935</v>
      </c>
      <c r="AD28" s="57"/>
      <c r="AE28" s="53"/>
      <c r="AF28" s="56">
        <f t="shared" si="10"/>
        <v>41966</v>
      </c>
      <c r="AG28" s="57"/>
      <c r="AH28" s="53"/>
      <c r="AI28" s="56">
        <f t="shared" si="11"/>
        <v>41996</v>
      </c>
      <c r="AJ28" s="57"/>
      <c r="AK28" s="33"/>
      <c r="AL28" s="33"/>
    </row>
    <row r="29" spans="1:38" ht="14.25">
      <c r="A29" s="27"/>
      <c r="B29" s="56">
        <f t="shared" si="0"/>
        <v>41663</v>
      </c>
      <c r="C29" s="57"/>
      <c r="D29" s="53"/>
      <c r="E29" s="56">
        <f t="shared" si="1"/>
        <v>41694</v>
      </c>
      <c r="F29" s="57"/>
      <c r="G29" s="53"/>
      <c r="H29" s="56">
        <f t="shared" si="2"/>
        <v>41722</v>
      </c>
      <c r="I29" s="57"/>
      <c r="J29" s="53"/>
      <c r="K29" s="56">
        <f t="shared" si="3"/>
        <v>41753</v>
      </c>
      <c r="L29" s="57"/>
      <c r="M29" s="53"/>
      <c r="N29" s="56">
        <f t="shared" si="4"/>
        <v>41783</v>
      </c>
      <c r="O29" s="57"/>
      <c r="P29" s="53"/>
      <c r="Q29" s="56">
        <f t="shared" si="5"/>
        <v>41814</v>
      </c>
      <c r="R29" s="57"/>
      <c r="S29" s="53"/>
      <c r="T29" s="56">
        <f t="shared" si="6"/>
        <v>41844</v>
      </c>
      <c r="U29" s="57"/>
      <c r="V29" s="53"/>
      <c r="W29" s="56">
        <f t="shared" si="7"/>
        <v>41875</v>
      </c>
      <c r="X29" s="57"/>
      <c r="Y29" s="53"/>
      <c r="Z29" s="56">
        <f t="shared" si="8"/>
        <v>41906</v>
      </c>
      <c r="AA29" s="57"/>
      <c r="AB29" s="53"/>
      <c r="AC29" s="56">
        <f t="shared" si="9"/>
        <v>41936</v>
      </c>
      <c r="AD29" s="57"/>
      <c r="AE29" s="53"/>
      <c r="AF29" s="56">
        <f t="shared" si="10"/>
        <v>41967</v>
      </c>
      <c r="AG29" s="57"/>
      <c r="AH29" s="53"/>
      <c r="AI29" s="56">
        <f t="shared" si="11"/>
        <v>41997</v>
      </c>
      <c r="AJ29" s="57"/>
      <c r="AK29" s="33"/>
      <c r="AL29" s="33"/>
    </row>
    <row r="30" spans="1:38" ht="14.25">
      <c r="A30" s="27"/>
      <c r="B30" s="56">
        <f t="shared" si="0"/>
        <v>41664</v>
      </c>
      <c r="C30" s="57"/>
      <c r="D30" s="53"/>
      <c r="E30" s="56">
        <f t="shared" si="1"/>
        <v>41695</v>
      </c>
      <c r="F30" s="57"/>
      <c r="G30" s="53"/>
      <c r="H30" s="56">
        <f t="shared" si="2"/>
        <v>41723</v>
      </c>
      <c r="I30" s="57"/>
      <c r="J30" s="53"/>
      <c r="K30" s="56">
        <f t="shared" si="3"/>
        <v>41754</v>
      </c>
      <c r="L30" s="57"/>
      <c r="M30" s="53"/>
      <c r="N30" s="56">
        <f t="shared" si="4"/>
        <v>41784</v>
      </c>
      <c r="O30" s="57"/>
      <c r="P30" s="53"/>
      <c r="Q30" s="56">
        <f t="shared" si="5"/>
        <v>41815</v>
      </c>
      <c r="R30" s="57"/>
      <c r="S30" s="53"/>
      <c r="T30" s="56">
        <f t="shared" si="6"/>
        <v>41845</v>
      </c>
      <c r="U30" s="57"/>
      <c r="V30" s="53"/>
      <c r="W30" s="56">
        <f t="shared" si="7"/>
        <v>41876</v>
      </c>
      <c r="X30" s="57"/>
      <c r="Y30" s="53"/>
      <c r="Z30" s="56">
        <f t="shared" si="8"/>
        <v>41907</v>
      </c>
      <c r="AA30" s="57"/>
      <c r="AB30" s="53"/>
      <c r="AC30" s="56">
        <f t="shared" si="9"/>
        <v>41937</v>
      </c>
      <c r="AD30" s="57"/>
      <c r="AE30" s="53"/>
      <c r="AF30" s="56">
        <f t="shared" si="10"/>
        <v>41968</v>
      </c>
      <c r="AG30" s="57"/>
      <c r="AH30" s="53"/>
      <c r="AI30" s="56">
        <f t="shared" si="11"/>
        <v>41998</v>
      </c>
      <c r="AJ30" s="57"/>
      <c r="AK30" s="33"/>
      <c r="AL30" s="33"/>
    </row>
    <row r="31" spans="1:38" ht="14.25">
      <c r="A31" s="27"/>
      <c r="B31" s="56">
        <f t="shared" si="0"/>
        <v>41665</v>
      </c>
      <c r="C31" s="57"/>
      <c r="D31" s="53"/>
      <c r="E31" s="56">
        <f t="shared" si="1"/>
        <v>41696</v>
      </c>
      <c r="F31" s="57"/>
      <c r="G31" s="53"/>
      <c r="H31" s="56">
        <f t="shared" si="2"/>
        <v>41724</v>
      </c>
      <c r="I31" s="57"/>
      <c r="J31" s="53"/>
      <c r="K31" s="56">
        <f t="shared" si="3"/>
        <v>41755</v>
      </c>
      <c r="L31" s="57"/>
      <c r="M31" s="53"/>
      <c r="N31" s="56">
        <f t="shared" si="4"/>
        <v>41785</v>
      </c>
      <c r="O31" s="57"/>
      <c r="P31" s="53"/>
      <c r="Q31" s="56">
        <f t="shared" si="5"/>
        <v>41816</v>
      </c>
      <c r="R31" s="57"/>
      <c r="S31" s="53"/>
      <c r="T31" s="56">
        <f t="shared" si="6"/>
        <v>41846</v>
      </c>
      <c r="U31" s="57"/>
      <c r="V31" s="53"/>
      <c r="W31" s="56">
        <f t="shared" si="7"/>
        <v>41877</v>
      </c>
      <c r="X31" s="57"/>
      <c r="Y31" s="53"/>
      <c r="Z31" s="56">
        <f t="shared" si="8"/>
        <v>41908</v>
      </c>
      <c r="AA31" s="57"/>
      <c r="AB31" s="53"/>
      <c r="AC31" s="56">
        <f t="shared" si="9"/>
        <v>41938</v>
      </c>
      <c r="AD31" s="57"/>
      <c r="AE31" s="53"/>
      <c r="AF31" s="56">
        <f t="shared" si="10"/>
        <v>41969</v>
      </c>
      <c r="AG31" s="57"/>
      <c r="AH31" s="53"/>
      <c r="AI31" s="56">
        <f t="shared" si="11"/>
        <v>41999</v>
      </c>
      <c r="AJ31" s="57"/>
      <c r="AK31" s="33"/>
      <c r="AL31" s="33"/>
    </row>
    <row r="32" spans="1:38" ht="14.25">
      <c r="A32" s="27"/>
      <c r="B32" s="56">
        <f t="shared" si="0"/>
        <v>41666</v>
      </c>
      <c r="C32" s="57"/>
      <c r="D32" s="53"/>
      <c r="E32" s="56">
        <f t="shared" si="1"/>
        <v>41697</v>
      </c>
      <c r="F32" s="57"/>
      <c r="G32" s="53"/>
      <c r="H32" s="56">
        <f t="shared" si="2"/>
        <v>41725</v>
      </c>
      <c r="I32" s="57"/>
      <c r="J32" s="53"/>
      <c r="K32" s="56">
        <f t="shared" si="3"/>
        <v>41756</v>
      </c>
      <c r="L32" s="57"/>
      <c r="M32" s="53"/>
      <c r="N32" s="56">
        <f t="shared" si="4"/>
        <v>41786</v>
      </c>
      <c r="O32" s="57"/>
      <c r="P32" s="53"/>
      <c r="Q32" s="56">
        <f t="shared" si="5"/>
        <v>41817</v>
      </c>
      <c r="R32" s="57"/>
      <c r="S32" s="53"/>
      <c r="T32" s="56">
        <f t="shared" si="6"/>
        <v>41847</v>
      </c>
      <c r="U32" s="57"/>
      <c r="V32" s="53"/>
      <c r="W32" s="56">
        <f t="shared" si="7"/>
        <v>41878</v>
      </c>
      <c r="X32" s="57"/>
      <c r="Y32" s="53"/>
      <c r="Z32" s="56">
        <f t="shared" si="8"/>
        <v>41909</v>
      </c>
      <c r="AA32" s="57"/>
      <c r="AB32" s="53"/>
      <c r="AC32" s="56">
        <f t="shared" si="9"/>
        <v>41939</v>
      </c>
      <c r="AD32" s="57"/>
      <c r="AE32" s="53"/>
      <c r="AF32" s="56">
        <f t="shared" si="10"/>
        <v>41970</v>
      </c>
      <c r="AG32" s="57"/>
      <c r="AH32" s="53"/>
      <c r="AI32" s="56">
        <f t="shared" si="11"/>
        <v>42000</v>
      </c>
      <c r="AJ32" s="57"/>
      <c r="AK32" s="33"/>
      <c r="AL32" s="33"/>
    </row>
    <row r="33" spans="1:38" ht="14.25">
      <c r="A33" s="27"/>
      <c r="B33" s="56">
        <f t="shared" si="0"/>
        <v>41667</v>
      </c>
      <c r="C33" s="57"/>
      <c r="D33" s="53"/>
      <c r="E33" s="56">
        <f t="shared" si="1"/>
        <v>41698</v>
      </c>
      <c r="F33" s="57"/>
      <c r="G33" s="53"/>
      <c r="H33" s="56">
        <f t="shared" si="2"/>
        <v>41726</v>
      </c>
      <c r="I33" s="57"/>
      <c r="J33" s="53"/>
      <c r="K33" s="56">
        <f t="shared" si="3"/>
        <v>41757</v>
      </c>
      <c r="L33" s="57"/>
      <c r="M33" s="53"/>
      <c r="N33" s="56">
        <f t="shared" si="4"/>
        <v>41787</v>
      </c>
      <c r="O33" s="57"/>
      <c r="P33" s="53"/>
      <c r="Q33" s="56">
        <f t="shared" si="5"/>
        <v>41818</v>
      </c>
      <c r="R33" s="57"/>
      <c r="S33" s="53"/>
      <c r="T33" s="56">
        <f t="shared" si="6"/>
        <v>41848</v>
      </c>
      <c r="U33" s="57"/>
      <c r="V33" s="53"/>
      <c r="W33" s="56">
        <f t="shared" si="7"/>
        <v>41879</v>
      </c>
      <c r="X33" s="57"/>
      <c r="Y33" s="53"/>
      <c r="Z33" s="56">
        <f t="shared" si="8"/>
        <v>41910</v>
      </c>
      <c r="AA33" s="57"/>
      <c r="AB33" s="53"/>
      <c r="AC33" s="56">
        <f t="shared" si="9"/>
        <v>41940</v>
      </c>
      <c r="AD33" s="57"/>
      <c r="AE33" s="53"/>
      <c r="AF33" s="56">
        <f t="shared" si="10"/>
        <v>41971</v>
      </c>
      <c r="AG33" s="57"/>
      <c r="AH33" s="53"/>
      <c r="AI33" s="56">
        <f t="shared" si="11"/>
        <v>42001</v>
      </c>
      <c r="AJ33" s="57"/>
      <c r="AK33" s="33"/>
      <c r="AL33" s="33"/>
    </row>
    <row r="34" spans="1:38" ht="14.25">
      <c r="A34" s="27"/>
      <c r="B34" s="385">
        <f t="shared" si="0"/>
        <v>41668</v>
      </c>
      <c r="C34" s="55"/>
      <c r="D34" s="53"/>
      <c r="E34" s="51">
        <f t="shared" si="1"/>
        <v>41699</v>
      </c>
      <c r="F34" s="55"/>
      <c r="G34" s="53"/>
      <c r="H34" s="51">
        <f t="shared" si="2"/>
        <v>41727</v>
      </c>
      <c r="I34" s="55"/>
      <c r="J34" s="53"/>
      <c r="K34" s="51">
        <f t="shared" si="3"/>
        <v>41758</v>
      </c>
      <c r="L34" s="55"/>
      <c r="M34" s="53"/>
      <c r="N34" s="51">
        <f t="shared" si="4"/>
        <v>41788</v>
      </c>
      <c r="O34" s="55"/>
      <c r="P34" s="53"/>
      <c r="Q34" s="51">
        <f t="shared" si="5"/>
        <v>41819</v>
      </c>
      <c r="R34" s="55"/>
      <c r="S34" s="53"/>
      <c r="T34" s="51">
        <f t="shared" si="6"/>
        <v>41849</v>
      </c>
      <c r="U34" s="55"/>
      <c r="V34" s="53"/>
      <c r="W34" s="51">
        <f t="shared" si="7"/>
        <v>41880</v>
      </c>
      <c r="X34" s="55"/>
      <c r="Y34" s="53"/>
      <c r="Z34" s="51">
        <f t="shared" si="8"/>
        <v>41911</v>
      </c>
      <c r="AA34" s="55"/>
      <c r="AB34" s="53"/>
      <c r="AC34" s="51">
        <f t="shared" si="9"/>
        <v>41941</v>
      </c>
      <c r="AD34" s="55"/>
      <c r="AE34" s="53"/>
      <c r="AF34" s="51">
        <f t="shared" si="10"/>
        <v>41972</v>
      </c>
      <c r="AG34" s="55"/>
      <c r="AH34" s="53"/>
      <c r="AI34" s="51">
        <f t="shared" si="11"/>
        <v>42002</v>
      </c>
      <c r="AJ34" s="55"/>
      <c r="AK34" s="33"/>
      <c r="AL34" s="33"/>
    </row>
    <row r="35" spans="1:38" ht="14.25">
      <c r="A35" s="27"/>
      <c r="B35" s="385">
        <f t="shared" si="0"/>
        <v>41669</v>
      </c>
      <c r="C35" s="55"/>
      <c r="D35" s="53"/>
      <c r="E35" s="56"/>
      <c r="F35" s="58"/>
      <c r="G35" s="53"/>
      <c r="H35" s="51">
        <f t="shared" si="2"/>
        <v>41728</v>
      </c>
      <c r="I35" s="55"/>
      <c r="J35" s="53"/>
      <c r="K35" s="51">
        <f t="shared" si="3"/>
        <v>41759</v>
      </c>
      <c r="L35" s="55"/>
      <c r="M35" s="53"/>
      <c r="N35" s="51">
        <f t="shared" si="4"/>
        <v>41789</v>
      </c>
      <c r="O35" s="55"/>
      <c r="P35" s="53"/>
      <c r="Q35" s="51">
        <f t="shared" si="5"/>
        <v>41820</v>
      </c>
      <c r="R35" s="55"/>
      <c r="S35" s="53"/>
      <c r="T35" s="51">
        <f t="shared" si="6"/>
        <v>41850</v>
      </c>
      <c r="U35" s="406"/>
      <c r="V35" s="53"/>
      <c r="W35" s="51">
        <f t="shared" si="7"/>
        <v>41881</v>
      </c>
      <c r="X35" s="55"/>
      <c r="Y35" s="53"/>
      <c r="Z35" s="51">
        <f t="shared" si="8"/>
        <v>41912</v>
      </c>
      <c r="AA35" s="55"/>
      <c r="AB35" s="53"/>
      <c r="AC35" s="51">
        <f t="shared" si="9"/>
        <v>41942</v>
      </c>
      <c r="AD35" s="55"/>
      <c r="AE35" s="53"/>
      <c r="AF35" s="51">
        <f t="shared" si="10"/>
        <v>41973</v>
      </c>
      <c r="AG35" s="55"/>
      <c r="AH35" s="53"/>
      <c r="AI35" s="51">
        <f t="shared" si="11"/>
        <v>42003</v>
      </c>
      <c r="AJ35" s="55"/>
      <c r="AK35" s="33"/>
      <c r="AL35" s="33"/>
    </row>
    <row r="36" spans="1:38" ht="14.25">
      <c r="A36" s="27"/>
      <c r="B36" s="51">
        <f t="shared" si="0"/>
        <v>41670</v>
      </c>
      <c r="C36" s="55"/>
      <c r="D36" s="53"/>
      <c r="E36" s="59"/>
      <c r="F36" s="58"/>
      <c r="G36" s="53"/>
      <c r="H36" s="51">
        <f t="shared" si="2"/>
        <v>41729</v>
      </c>
      <c r="I36" s="55"/>
      <c r="J36" s="53"/>
      <c r="K36" s="60"/>
      <c r="L36" s="53"/>
      <c r="M36" s="53"/>
      <c r="N36" s="51">
        <f t="shared" si="4"/>
        <v>41790</v>
      </c>
      <c r="O36" s="55"/>
      <c r="P36" s="53"/>
      <c r="Q36" s="60"/>
      <c r="R36" s="53"/>
      <c r="S36" s="53"/>
      <c r="T36" s="51">
        <f t="shared" si="6"/>
        <v>41851</v>
      </c>
      <c r="U36" s="55"/>
      <c r="V36" s="53"/>
      <c r="W36" s="51">
        <f t="shared" si="7"/>
        <v>41882</v>
      </c>
      <c r="X36" s="55"/>
      <c r="Y36" s="53"/>
      <c r="Z36" s="60"/>
      <c r="AA36" s="53"/>
      <c r="AB36" s="53"/>
      <c r="AC36" s="54">
        <f>AC35+1</f>
        <v>41943</v>
      </c>
      <c r="AD36" s="55"/>
      <c r="AE36" s="53"/>
      <c r="AF36" s="60"/>
      <c r="AG36" s="53"/>
      <c r="AH36" s="53"/>
      <c r="AI36" s="51">
        <f t="shared" si="11"/>
        <v>42004</v>
      </c>
      <c r="AJ36" s="55"/>
      <c r="AK36" s="33"/>
      <c r="AL36" s="33"/>
    </row>
    <row r="37" spans="1:38" s="63" customFormat="1" ht="14.25">
      <c r="A37" s="61"/>
      <c r="B37" s="62"/>
      <c r="C37" s="61"/>
      <c r="D37" s="61"/>
      <c r="E37" s="62"/>
      <c r="F37" s="61"/>
      <c r="G37" s="61"/>
      <c r="H37" s="62"/>
      <c r="I37" s="61"/>
      <c r="J37" s="61"/>
      <c r="K37" s="62"/>
      <c r="L37" s="61"/>
      <c r="M37" s="61"/>
      <c r="N37" s="62"/>
      <c r="O37" s="61"/>
      <c r="P37" s="61"/>
      <c r="Q37" s="62"/>
      <c r="R37" s="61"/>
      <c r="S37" s="61"/>
      <c r="T37" s="62"/>
      <c r="U37" s="61"/>
      <c r="V37" s="61"/>
      <c r="W37" s="62"/>
      <c r="X37" s="61"/>
      <c r="Y37" s="61"/>
      <c r="Z37" s="62"/>
      <c r="AA37" s="61"/>
      <c r="AB37" s="61"/>
      <c r="AC37" s="62"/>
      <c r="AD37" s="61"/>
      <c r="AE37" s="61"/>
      <c r="AF37" s="62"/>
      <c r="AG37" s="61"/>
      <c r="AH37" s="61"/>
      <c r="AI37" s="62"/>
      <c r="AJ37" s="61"/>
      <c r="AK37" s="61"/>
      <c r="AL37" s="61"/>
    </row>
    <row r="38" spans="1:38" s="63" customFormat="1" ht="14.25">
      <c r="A38" s="61"/>
      <c r="B38" s="62"/>
      <c r="C38" s="61"/>
      <c r="D38" s="61"/>
      <c r="E38" s="62"/>
      <c r="F38" s="61"/>
      <c r="G38" s="61"/>
      <c r="H38" s="62"/>
      <c r="I38" s="61"/>
      <c r="J38" s="61"/>
      <c r="K38" s="62"/>
      <c r="L38" s="61"/>
      <c r="M38" s="61"/>
      <c r="N38" s="62"/>
      <c r="O38" s="61"/>
      <c r="P38" s="61"/>
      <c r="Q38" s="62"/>
      <c r="R38" s="61"/>
      <c r="S38" s="61"/>
      <c r="T38" s="62"/>
      <c r="U38" s="61"/>
      <c r="V38" s="61"/>
      <c r="W38" s="62"/>
      <c r="X38" s="61"/>
      <c r="Y38" s="61"/>
      <c r="Z38" s="62"/>
      <c r="AA38" s="61"/>
      <c r="AB38" s="61"/>
      <c r="AC38" s="62"/>
      <c r="AD38" s="61"/>
      <c r="AE38" s="61"/>
      <c r="AF38" s="62"/>
      <c r="AG38" s="61"/>
      <c r="AH38" s="61"/>
      <c r="AI38" s="62"/>
      <c r="AJ38" s="61"/>
      <c r="AK38" s="61"/>
      <c r="AL38" s="61"/>
    </row>
    <row r="39" spans="1:38" s="63" customFormat="1" ht="14.25" hidden="1">
      <c r="A39" s="61"/>
      <c r="B39" s="49" t="s">
        <v>311</v>
      </c>
      <c r="C39" s="50" t="s">
        <v>312</v>
      </c>
      <c r="D39" s="61"/>
      <c r="E39" s="49" t="s">
        <v>311</v>
      </c>
      <c r="F39" s="50" t="s">
        <v>312</v>
      </c>
      <c r="G39" s="61"/>
      <c r="H39" s="49" t="s">
        <v>311</v>
      </c>
      <c r="I39" s="50"/>
      <c r="J39" s="61"/>
      <c r="K39" s="49" t="s">
        <v>311</v>
      </c>
      <c r="L39" s="50" t="s">
        <v>312</v>
      </c>
      <c r="M39" s="61"/>
      <c r="N39" s="49" t="s">
        <v>311</v>
      </c>
      <c r="O39" s="50" t="s">
        <v>312</v>
      </c>
      <c r="P39" s="61"/>
      <c r="Q39" s="49" t="s">
        <v>311</v>
      </c>
      <c r="R39" s="50" t="s">
        <v>312</v>
      </c>
      <c r="S39" s="61"/>
      <c r="T39" s="49" t="s">
        <v>311</v>
      </c>
      <c r="U39" s="50" t="s">
        <v>312</v>
      </c>
      <c r="V39" s="61"/>
      <c r="W39" s="49" t="s">
        <v>311</v>
      </c>
      <c r="X39" s="50" t="s">
        <v>312</v>
      </c>
      <c r="Y39" s="61"/>
      <c r="Z39" s="49" t="s">
        <v>311</v>
      </c>
      <c r="AA39" s="50" t="s">
        <v>312</v>
      </c>
      <c r="AB39" s="61"/>
      <c r="AC39" s="49" t="s">
        <v>311</v>
      </c>
      <c r="AD39" s="50" t="s">
        <v>312</v>
      </c>
      <c r="AE39" s="61"/>
      <c r="AF39" s="49" t="s">
        <v>311</v>
      </c>
      <c r="AG39" s="50" t="s">
        <v>312</v>
      </c>
      <c r="AH39" s="61"/>
      <c r="AI39" s="49" t="s">
        <v>311</v>
      </c>
      <c r="AJ39" s="50" t="s">
        <v>312</v>
      </c>
      <c r="AK39" s="61"/>
      <c r="AL39" s="61"/>
    </row>
    <row r="40" spans="1:38" s="65" customFormat="1" ht="18" customHeight="1" hidden="1">
      <c r="A40" s="64"/>
      <c r="B40" s="332">
        <f ca="1">TODAY()</f>
        <v>41670</v>
      </c>
      <c r="C40" s="333">
        <f>IF(ISERROR(DGET($B$5:$C$36,$C$5,$B39:$B40)),"",DGET($B$5:$C$36,$C$5,$B39:$B40))</f>
      </c>
      <c r="D40" s="334"/>
      <c r="E40" s="332">
        <f ca="1">TODAY()</f>
        <v>41670</v>
      </c>
      <c r="F40" s="333">
        <f>IF(ISERROR(DGET($E$5:$F$36,$F$5,$E39:$E40)),"",DGET($E$5:$F$36,$F$5,$E39:$E40))</f>
      </c>
      <c r="G40" s="334"/>
      <c r="H40" s="332">
        <f ca="1">TODAY()</f>
        <v>41670</v>
      </c>
      <c r="I40" s="333"/>
      <c r="J40" s="334"/>
      <c r="K40" s="332">
        <f ca="1">TODAY()</f>
        <v>41670</v>
      </c>
      <c r="L40" s="333">
        <f>IF(ISERROR(DGET($K$5:$L$36,$L$5,$K39:$K40)),"",DGET($K$5:$L$36,$L$5,$K39:$K40))</f>
      </c>
      <c r="M40" s="334"/>
      <c r="N40" s="332">
        <f ca="1">TODAY()</f>
        <v>41670</v>
      </c>
      <c r="O40" s="333">
        <f>IF(ISERROR(DGET($N$5:$O$36,$O$5,$N39:$N40)),"",DGET($N$5:$O$36,$O$5,$N39:$N40))</f>
      </c>
      <c r="P40" s="334"/>
      <c r="Q40" s="332">
        <f ca="1">TODAY()</f>
        <v>41670</v>
      </c>
      <c r="R40" s="333">
        <f>IF(ISERROR(DGET($Q$5:$R$36,$R$5,$Q39:$Q40)),"",DGET($Q$5:$R$36,$R$5,$Q39:$Q40))</f>
      </c>
      <c r="S40" s="334"/>
      <c r="T40" s="332">
        <f ca="1">TODAY()</f>
        <v>41670</v>
      </c>
      <c r="U40" s="333">
        <f>IF(ISERROR(DGET($T$5:$U$36,$U$5,$T39:$T40)),"",DGET($T$5:$U$36,$U$5,$T39:$T40))</f>
      </c>
      <c r="V40" s="334"/>
      <c r="W40" s="332">
        <f ca="1">TODAY()</f>
        <v>41670</v>
      </c>
      <c r="X40" s="333">
        <f>IF(ISERROR(DGET($W$5:$X$36,$X$5,$W39:$W40)),"",DGET($W$5:$X$36,$X$5,$W39:$W40))</f>
      </c>
      <c r="Y40" s="334"/>
      <c r="Z40" s="332">
        <f ca="1">TODAY()</f>
        <v>41670</v>
      </c>
      <c r="AA40" s="333">
        <f>IF(ISERROR(DGET($Z$5:$AA$36,$AA$5,$Z39:$Z40)),"",DGET($Z$5:$AA$36,$AA$5,$Z39:$Z40))</f>
      </c>
      <c r="AB40" s="334"/>
      <c r="AC40" s="332">
        <f ca="1">TODAY()</f>
        <v>41670</v>
      </c>
      <c r="AD40" s="333">
        <f>IF(ISERROR(DGET($AC$5:$AD$36,$AD$5,$AC39:$AC40)),"",DGET($AC$5:$AD$36,$AD$5,$AC39:$AC40))</f>
      </c>
      <c r="AE40" s="334"/>
      <c r="AF40" s="332">
        <f ca="1">TODAY()</f>
        <v>41670</v>
      </c>
      <c r="AG40" s="333">
        <f>IF(ISERROR(DGET($AF$5:$AG$36,$AG$5,$AF39:$AF40)),"",DGET($AF$5:$AG$36,$AG$5,$AF39:$AF40))</f>
      </c>
      <c r="AH40" s="334"/>
      <c r="AI40" s="332">
        <f ca="1">TODAY()</f>
        <v>41670</v>
      </c>
      <c r="AJ40" s="333">
        <f>IF(ISERROR(DGET($AI$5:$AJ$36,$AJ$5,$AI39:$AI40)),"",DGET($AI$5:$AJ$36,$AJ$5,$AI39:$AI40))</f>
      </c>
      <c r="AK40" s="337">
        <f>C40&amp;F40&amp;I40&amp;L40&amp;O40&amp;R40&amp;U40&amp;X40&amp;AA40&amp;AD40&amp;AG40&amp;AJ40</f>
      </c>
      <c r="AL40" s="64"/>
    </row>
    <row r="41" spans="1:38" s="63" customFormat="1" ht="14.25" hidden="1">
      <c r="A41" s="61"/>
      <c r="B41" s="49" t="s">
        <v>311</v>
      </c>
      <c r="C41" s="335"/>
      <c r="D41" s="336"/>
      <c r="E41" s="49" t="s">
        <v>311</v>
      </c>
      <c r="F41" s="335"/>
      <c r="G41" s="336"/>
      <c r="H41" s="49" t="s">
        <v>311</v>
      </c>
      <c r="I41" s="335"/>
      <c r="J41" s="336"/>
      <c r="K41" s="49" t="s">
        <v>311</v>
      </c>
      <c r="L41" s="335"/>
      <c r="M41" s="336"/>
      <c r="N41" s="49" t="s">
        <v>311</v>
      </c>
      <c r="O41" s="335"/>
      <c r="P41" s="336"/>
      <c r="Q41" s="49" t="s">
        <v>311</v>
      </c>
      <c r="R41" s="335"/>
      <c r="S41" s="336"/>
      <c r="T41" s="49" t="s">
        <v>311</v>
      </c>
      <c r="U41" s="335"/>
      <c r="V41" s="336"/>
      <c r="W41" s="49" t="s">
        <v>311</v>
      </c>
      <c r="X41" s="335"/>
      <c r="Y41" s="336"/>
      <c r="Z41" s="49" t="s">
        <v>311</v>
      </c>
      <c r="AA41" s="335"/>
      <c r="AB41" s="336"/>
      <c r="AC41" s="49" t="s">
        <v>311</v>
      </c>
      <c r="AD41" s="334"/>
      <c r="AE41" s="336"/>
      <c r="AF41" s="49" t="s">
        <v>311</v>
      </c>
      <c r="AG41" s="335"/>
      <c r="AH41" s="336"/>
      <c r="AI41" s="49" t="s">
        <v>311</v>
      </c>
      <c r="AJ41" s="335"/>
      <c r="AK41" s="335"/>
      <c r="AL41" s="61"/>
    </row>
    <row r="42" spans="1:40" s="63" customFormat="1" ht="14.25" hidden="1">
      <c r="A42" s="61"/>
      <c r="B42" s="332">
        <f ca="1">TODAY()+1</f>
        <v>41671</v>
      </c>
      <c r="C42" s="333">
        <f>IF(ISERROR(DGET($B$5:$C$36,$C$5,$B41:$B42)),"",DGET($B$5:$C$36,$C$5,$B41:$B42))</f>
      </c>
      <c r="D42" s="336"/>
      <c r="E42" s="332">
        <f ca="1">TODAY()+1</f>
        <v>41671</v>
      </c>
      <c r="F42" s="333">
        <f>IF(ISERROR(DGET($E$5:$F$36,$F$5,$E41:$E42)),"",DGET($E$5:$F$36,$F$5,$E41:$E42))</f>
      </c>
      <c r="G42" s="336"/>
      <c r="H42" s="332">
        <f ca="1">TODAY()+1</f>
        <v>41671</v>
      </c>
      <c r="I42" s="333"/>
      <c r="J42" s="336"/>
      <c r="K42" s="332">
        <f ca="1">TODAY()+1</f>
        <v>41671</v>
      </c>
      <c r="L42" s="333">
        <f>IF(ISERROR(DGET($K$5:$L$36,$L$5,$K41:$K42)),"",DGET($K$5:$L$36,$L$5,$K41:$K42))</f>
      </c>
      <c r="M42" s="336"/>
      <c r="N42" s="332">
        <f ca="1">TODAY()+1</f>
        <v>41671</v>
      </c>
      <c r="O42" s="333">
        <f>IF(ISERROR(DGET($N$5:$O$36,$O$5,$N41:$N42)),"",DGET($N$5:$O$36,$O$5,$N41:$N42))</f>
      </c>
      <c r="P42" s="336"/>
      <c r="Q42" s="332">
        <f ca="1">TODAY()+1</f>
        <v>41671</v>
      </c>
      <c r="R42" s="333">
        <f>IF(ISERROR(DGET($Q$5:$R$36,$R$5,$Q41:$Q42)),"",DGET($Q$5:$R$36,$R$5,$Q41:$Q42))</f>
      </c>
      <c r="S42" s="336"/>
      <c r="T42" s="332">
        <f ca="1">TODAY()+1</f>
        <v>41671</v>
      </c>
      <c r="U42" s="333">
        <f>IF(ISERROR(DGET($T$5:$U$36,$U$5,$T41:$T42)),"",DGET($T$5:$U$36,$U$5,$T41:$T42))</f>
      </c>
      <c r="V42" s="336"/>
      <c r="W42" s="332">
        <f ca="1">TODAY()+1</f>
        <v>41671</v>
      </c>
      <c r="X42" s="333">
        <f>IF(ISERROR(DGET($W$5:$X$36,$X$5,$W41:$W42)),"",DGET($W$5:$X$36,$X$5,$W41:$W42))</f>
      </c>
      <c r="Y42" s="336"/>
      <c r="Z42" s="332">
        <f ca="1">TODAY()+1</f>
        <v>41671</v>
      </c>
      <c r="AA42" s="333">
        <f>IF(ISERROR(DGET($Z$5:$AA$36,$AA$5,$Z41:$Z42)),"",DGET($Z$5:$AA$36,$AA$5,$Z41:$Z42))</f>
      </c>
      <c r="AB42" s="336"/>
      <c r="AC42" s="332">
        <f ca="1">TODAY()+1</f>
        <v>41671</v>
      </c>
      <c r="AD42" s="333">
        <f>IF(ISERROR(DGET($AC$5:$AD$36,$AD$5,$AC41:$AC42)),"",DGET($AC$5:$AD$36,$AD$5,$AC41:$AC42))</f>
      </c>
      <c r="AE42" s="336"/>
      <c r="AF42" s="332">
        <f ca="1">TODAY()+1</f>
        <v>41671</v>
      </c>
      <c r="AG42" s="333">
        <f>IF(ISERROR(DGET($AF$5:$AG$36,$AG$5,$AF41:$AF42)),"",DGET($AF$5:$AG$36,$AG$5,$AF41:$AF42))</f>
      </c>
      <c r="AH42" s="336"/>
      <c r="AI42" s="332">
        <f ca="1">TODAY()+1</f>
        <v>41671</v>
      </c>
      <c r="AJ42" s="333">
        <f>IF(ISERROR(DGET($AI$5:$AJ$36,$AJ$5,$AI41:$AI42)),"",DGET($AI$5:$AJ$36,$AJ$5,$AI41:$AI42))</f>
      </c>
      <c r="AK42" s="337">
        <f>C42&amp;F42&amp;I42&amp;L42&amp;O42&amp;R42&amp;U42&amp;X42&amp;AA42&amp;AD42&amp;AG42&amp;AJ42</f>
      </c>
      <c r="AL42" s="61"/>
      <c r="AN42" s="338">
        <f>AK42&amp;AK44&amp;AK46</f>
      </c>
    </row>
    <row r="43" spans="1:38" s="63" customFormat="1" ht="14.25" hidden="1">
      <c r="A43" s="61"/>
      <c r="B43" s="49" t="s">
        <v>311</v>
      </c>
      <c r="C43" s="335"/>
      <c r="D43" s="336"/>
      <c r="E43" s="49" t="s">
        <v>311</v>
      </c>
      <c r="F43" s="335"/>
      <c r="G43" s="336"/>
      <c r="H43" s="49" t="s">
        <v>311</v>
      </c>
      <c r="I43" s="335"/>
      <c r="J43" s="336"/>
      <c r="K43" s="49" t="s">
        <v>311</v>
      </c>
      <c r="L43" s="335"/>
      <c r="M43" s="336"/>
      <c r="N43" s="49" t="s">
        <v>311</v>
      </c>
      <c r="O43" s="335"/>
      <c r="P43" s="336"/>
      <c r="Q43" s="49" t="s">
        <v>311</v>
      </c>
      <c r="R43" s="335"/>
      <c r="S43" s="336"/>
      <c r="T43" s="49" t="s">
        <v>311</v>
      </c>
      <c r="U43" s="335"/>
      <c r="V43" s="336"/>
      <c r="W43" s="49" t="s">
        <v>311</v>
      </c>
      <c r="X43" s="335"/>
      <c r="Y43" s="336"/>
      <c r="Z43" s="49" t="s">
        <v>311</v>
      </c>
      <c r="AA43" s="335"/>
      <c r="AB43" s="336"/>
      <c r="AC43" s="49" t="s">
        <v>311</v>
      </c>
      <c r="AD43" s="335"/>
      <c r="AE43" s="336"/>
      <c r="AF43" s="49" t="s">
        <v>311</v>
      </c>
      <c r="AG43" s="335"/>
      <c r="AH43" s="336"/>
      <c r="AI43" s="49" t="s">
        <v>311</v>
      </c>
      <c r="AJ43" s="335"/>
      <c r="AK43" s="335"/>
      <c r="AL43" s="61"/>
    </row>
    <row r="44" spans="1:38" s="63" customFormat="1" ht="14.25" hidden="1">
      <c r="A44" s="61"/>
      <c r="B44" s="332">
        <f ca="1">TODAY()+2</f>
        <v>41672</v>
      </c>
      <c r="C44" s="333">
        <f>IF(ISERROR(DGET($B$5:$C$36,$C$5,$B$43:$B$44)),"",DGET($B$5:$C$36,$C$5,$B$43:$B$44))</f>
      </c>
      <c r="D44" s="336"/>
      <c r="E44" s="332">
        <f ca="1">TODAY()+2</f>
        <v>41672</v>
      </c>
      <c r="F44" s="333">
        <f>IF(ISERROR(DGET($E$5:$F$36,$F$5,$E43:$E44)),"",DGET($E$5:$F$36,$F$5,$E43:$E44))</f>
      </c>
      <c r="G44" s="336"/>
      <c r="H44" s="332">
        <f ca="1">TODAY()+2</f>
        <v>41672</v>
      </c>
      <c r="I44" s="333"/>
      <c r="J44" s="336"/>
      <c r="K44" s="332">
        <f ca="1">TODAY()+2</f>
        <v>41672</v>
      </c>
      <c r="L44" s="333">
        <f>IF(ISERROR(DGET($K$5:$L$36,$L$5,$K43:$K44)),"",DGET($K$5:$L$36,$L$5,$K43:$K44))</f>
      </c>
      <c r="M44" s="336"/>
      <c r="N44" s="332">
        <f ca="1">TODAY()+2</f>
        <v>41672</v>
      </c>
      <c r="O44" s="333">
        <f>IF(ISERROR(DGET($N$5:$O$36,$O$5,$N43:$N44)),"",DGET($N$5:$O$36,$O$5,$N43:$N44))</f>
      </c>
      <c r="P44" s="336"/>
      <c r="Q44" s="332">
        <f ca="1">TODAY()+2</f>
        <v>41672</v>
      </c>
      <c r="R44" s="333">
        <f>IF(ISERROR(DGET($Q$5:$R$36,$R$5,$Q43:$Q44)),"",DGET($Q$5:$R$36,$R$5,$Q43:$Q44))</f>
      </c>
      <c r="S44" s="336"/>
      <c r="T44" s="332">
        <f ca="1">TODAY()+2</f>
        <v>41672</v>
      </c>
      <c r="U44" s="333">
        <f>IF(ISERROR(DGET($T$5:$U$36,$U$5,$T43:$T44)),"",DGET($T$5:$U$36,$U$5,$T43:$T44))</f>
      </c>
      <c r="V44" s="336"/>
      <c r="W44" s="332">
        <f ca="1">TODAY()+2</f>
        <v>41672</v>
      </c>
      <c r="X44" s="333">
        <f>IF(ISERROR(DGET($W$5:$X$36,$X$5,$W43:$W44)),"",DGET($W$5:$X$36,$X$5,$W43:$W44))</f>
      </c>
      <c r="Y44" s="336"/>
      <c r="Z44" s="332">
        <f ca="1">TODAY()+2</f>
        <v>41672</v>
      </c>
      <c r="AA44" s="333">
        <f>IF(ISERROR(DGET($Z$5:$AA$36,$AA$5,$Z43:$Z44)),"",DGET($Z$5:$AA$36,$AA$5,$Z43:$Z44))</f>
      </c>
      <c r="AB44" s="336"/>
      <c r="AC44" s="332">
        <f ca="1">TODAY()+2</f>
        <v>41672</v>
      </c>
      <c r="AD44" s="333">
        <f>IF(ISERROR(DGET($AC$5:$AD$36,$AD$5,$AC43:$AC44)),"",DGET($AC$5:$AD$36,$AD$5,$AC43:$AC44))</f>
      </c>
      <c r="AE44" s="336"/>
      <c r="AF44" s="332">
        <f ca="1">TODAY()+2</f>
        <v>41672</v>
      </c>
      <c r="AG44" s="333">
        <f>IF(ISERROR(DGET($AF$5:$AG$36,$AG$5,$AF43:$AF44)),"",DGET($AF$5:$AG$36,$AG$5,$AF43:$AF44))</f>
      </c>
      <c r="AH44" s="336"/>
      <c r="AI44" s="332">
        <f ca="1">TODAY()+2</f>
        <v>41672</v>
      </c>
      <c r="AJ44" s="333">
        <f>IF(ISERROR(DGET($AI$5:$AJ$36,$AJ$5,$AI43:$AI44)),"",DGET($AI$5:$AJ$36,$AJ$5,$AI43:$AI44))</f>
      </c>
      <c r="AK44" s="337">
        <f>C44&amp;F44&amp;I44&amp;L44&amp;O44&amp;R44&amp;U44&amp;X44&amp;AA44&amp;AD44&amp;AG44&amp;AJ44</f>
      </c>
      <c r="AL44" s="61"/>
    </row>
    <row r="45" spans="1:38" s="63" customFormat="1" ht="14.25" hidden="1">
      <c r="A45" s="61"/>
      <c r="B45" s="49" t="s">
        <v>311</v>
      </c>
      <c r="C45" s="335"/>
      <c r="D45" s="336"/>
      <c r="E45" s="49" t="s">
        <v>311</v>
      </c>
      <c r="F45" s="335"/>
      <c r="G45" s="336"/>
      <c r="H45" s="49" t="s">
        <v>311</v>
      </c>
      <c r="I45" s="335"/>
      <c r="J45" s="336"/>
      <c r="K45" s="49" t="s">
        <v>311</v>
      </c>
      <c r="L45" s="335"/>
      <c r="M45" s="336"/>
      <c r="N45" s="49" t="s">
        <v>311</v>
      </c>
      <c r="O45" s="335"/>
      <c r="P45" s="336"/>
      <c r="Q45" s="49" t="s">
        <v>311</v>
      </c>
      <c r="R45" s="335"/>
      <c r="S45" s="336"/>
      <c r="T45" s="49" t="s">
        <v>311</v>
      </c>
      <c r="U45" s="335"/>
      <c r="V45" s="336"/>
      <c r="W45" s="49" t="s">
        <v>311</v>
      </c>
      <c r="X45" s="335"/>
      <c r="Y45" s="336"/>
      <c r="Z45" s="49" t="s">
        <v>311</v>
      </c>
      <c r="AA45" s="335"/>
      <c r="AB45" s="336"/>
      <c r="AC45" s="49" t="s">
        <v>311</v>
      </c>
      <c r="AD45" s="335"/>
      <c r="AE45" s="336"/>
      <c r="AF45" s="49" t="s">
        <v>311</v>
      </c>
      <c r="AG45" s="335"/>
      <c r="AH45" s="336"/>
      <c r="AI45" s="49" t="s">
        <v>311</v>
      </c>
      <c r="AJ45" s="335"/>
      <c r="AK45" s="335"/>
      <c r="AL45" s="61"/>
    </row>
    <row r="46" spans="1:38" s="63" customFormat="1" ht="14.25" hidden="1">
      <c r="A46" s="61"/>
      <c r="B46" s="332">
        <f ca="1">TODAY()+3</f>
        <v>41673</v>
      </c>
      <c r="C46" s="333">
        <f>IF(ISERROR(DGET($B$5:$C$36,$C$5,$B$45:$B$46)),"",DGET($B$5:$C$36,$C$5,$B$45:$B$46))</f>
      </c>
      <c r="D46" s="336"/>
      <c r="E46" s="332">
        <f ca="1">TODAY()+3</f>
        <v>41673</v>
      </c>
      <c r="F46" s="333">
        <f>IF(ISERROR(DGET($E$5:$F$36,$F$5,$E45:$E46)),"",DGET($E$5:$F$36,$F$5,$E45:$E46))</f>
      </c>
      <c r="G46" s="336"/>
      <c r="H46" s="332">
        <f ca="1">TODAY()+3</f>
        <v>41673</v>
      </c>
      <c r="I46" s="333"/>
      <c r="J46" s="336"/>
      <c r="K46" s="332">
        <f ca="1">TODAY()+3</f>
        <v>41673</v>
      </c>
      <c r="L46" s="333">
        <f>IF(ISERROR(DGET($K$5:$L$36,$L$5,$K45:$K46)),"",DGET($K$5:$L$36,$L$5,$K45:$K46))</f>
      </c>
      <c r="M46" s="336"/>
      <c r="N46" s="332">
        <f ca="1">TODAY()+3</f>
        <v>41673</v>
      </c>
      <c r="O46" s="333">
        <f>IF(ISERROR(DGET($N$5:$O$36,$O$5,$N45:$N46)),"",DGET($N$5:$O$36,$O$5,$N45:$N46))</f>
      </c>
      <c r="P46" s="336"/>
      <c r="Q46" s="332">
        <f ca="1">TODAY()+3</f>
        <v>41673</v>
      </c>
      <c r="R46" s="333">
        <f>IF(ISERROR(DGET($Q$5:$R$36,$R$5,$Q45:$Q46)),"",DGET($Q$5:$R$36,$R$5,$Q45:$Q46))</f>
      </c>
      <c r="S46" s="336"/>
      <c r="T46" s="332">
        <f ca="1">TODAY()+3</f>
        <v>41673</v>
      </c>
      <c r="U46" s="333">
        <f>IF(ISERROR(DGET($T$5:$U$36,$U$5,$T45:$T46)),"",DGET($T$5:$U$36,$U$5,$T45:$T46))</f>
      </c>
      <c r="V46" s="336"/>
      <c r="W46" s="332">
        <f ca="1">TODAY()+3</f>
        <v>41673</v>
      </c>
      <c r="X46" s="333">
        <f>IF(ISERROR(DGET($W$5:$X$36,$X$5,$W45:$W46)),"",DGET($W$5:$X$36,$X$5,$W45:$W46))</f>
      </c>
      <c r="Y46" s="336"/>
      <c r="Z46" s="332">
        <f ca="1">TODAY()+3</f>
        <v>41673</v>
      </c>
      <c r="AA46" s="333">
        <f>IF(ISERROR(DGET($Z$5:$AA$36,$AA$5,$Z45:$Z46)),"",DGET($Z$5:$AA$36,$AA$5,$Z45:$Z46))</f>
      </c>
      <c r="AB46" s="336"/>
      <c r="AC46" s="332">
        <f ca="1">TODAY()+3</f>
        <v>41673</v>
      </c>
      <c r="AD46" s="333">
        <f>IF(ISERROR(DGET($AC$5:$AD$36,$AD$5,$AC45:$AC46)),"",DGET($AC$5:$AD$36,$AD$5,$AC45:$AC46))</f>
      </c>
      <c r="AE46" s="336"/>
      <c r="AF46" s="332">
        <f ca="1">TODAY()+3</f>
        <v>41673</v>
      </c>
      <c r="AG46" s="333">
        <f>IF(ISERROR(DGET($AF$5:$AG$36,$AG$5,$AF45:$AF46)),"",DGET($AF$5:$AG$36,$AG$5,$AF45:$AF46))</f>
      </c>
      <c r="AH46" s="336"/>
      <c r="AI46" s="332">
        <f ca="1">TODAY()+3</f>
        <v>41673</v>
      </c>
      <c r="AJ46" s="333">
        <f>IF(ISERROR(DGET($AI$5:$AJ$36,$AJ$5,$AI45:$AI46)),"",DGET($AI$5:$AJ$36,$AJ$5,$AI45:$AI46))</f>
      </c>
      <c r="AK46" s="337">
        <f>C46&amp;F46&amp;I46&amp;L46&amp;O46&amp;R46&amp;U46&amp;X46&amp;AA46&amp;AD46&amp;AG46&amp;AJ46</f>
      </c>
      <c r="AL46" s="61"/>
    </row>
    <row r="47" spans="1:38" s="63" customFormat="1" ht="14.25">
      <c r="A47" s="61"/>
      <c r="B47" s="66"/>
      <c r="D47" s="61"/>
      <c r="E47" s="66"/>
      <c r="G47" s="61"/>
      <c r="H47" s="66"/>
      <c r="J47" s="61"/>
      <c r="K47" s="66"/>
      <c r="M47" s="61"/>
      <c r="N47" s="66"/>
      <c r="P47" s="61"/>
      <c r="Q47" s="66"/>
      <c r="S47" s="61"/>
      <c r="T47" s="66"/>
      <c r="V47" s="61"/>
      <c r="W47" s="66"/>
      <c r="Y47" s="61"/>
      <c r="Z47" s="66"/>
      <c r="AB47" s="61"/>
      <c r="AC47" s="66"/>
      <c r="AE47" s="61"/>
      <c r="AF47" s="66"/>
      <c r="AH47" s="61"/>
      <c r="AI47" s="66"/>
      <c r="AL47" s="61"/>
    </row>
    <row r="48" spans="1:38" s="63" customFormat="1" ht="14.25">
      <c r="A48" s="61"/>
      <c r="B48" s="66"/>
      <c r="E48" s="66"/>
      <c r="H48" s="66"/>
      <c r="K48" s="66"/>
      <c r="N48" s="66"/>
      <c r="Q48" s="66"/>
      <c r="T48" s="66"/>
      <c r="W48" s="66"/>
      <c r="Z48" s="66"/>
      <c r="AC48" s="66"/>
      <c r="AF48" s="66"/>
      <c r="AI48" s="66"/>
      <c r="AK48" s="61"/>
      <c r="AL48" s="61"/>
    </row>
    <row r="49" spans="1:38" s="63" customFormat="1" ht="14.25">
      <c r="A49" s="61"/>
      <c r="B49" s="66"/>
      <c r="E49" s="66"/>
      <c r="H49" s="66"/>
      <c r="K49" s="66"/>
      <c r="N49" s="66"/>
      <c r="Q49" s="66"/>
      <c r="T49" s="66"/>
      <c r="W49" s="66"/>
      <c r="Z49" s="66"/>
      <c r="AC49" s="66"/>
      <c r="AF49" s="66"/>
      <c r="AI49" s="66"/>
      <c r="AK49" s="61"/>
      <c r="AL49" s="61"/>
    </row>
    <row r="50" spans="1:38" s="63" customFormat="1" ht="14.25">
      <c r="A50" s="61"/>
      <c r="B50" s="66"/>
      <c r="E50" s="67"/>
      <c r="F50" s="68"/>
      <c r="H50" s="66"/>
      <c r="K50" s="66"/>
      <c r="N50" s="66"/>
      <c r="Q50" s="66"/>
      <c r="T50" s="66"/>
      <c r="W50" s="66"/>
      <c r="Z50" s="66"/>
      <c r="AC50" s="66"/>
      <c r="AF50" s="66"/>
      <c r="AI50" s="66"/>
      <c r="AK50" s="61"/>
      <c r="AL50" s="61"/>
    </row>
    <row r="51" spans="1:38" s="65" customFormat="1" ht="12" hidden="1">
      <c r="A51" s="64"/>
      <c r="B51" s="330" t="str">
        <f>CONCATENATE('封面'!M26,"年1月")</f>
        <v>2014年1月</v>
      </c>
      <c r="C51" s="331">
        <f>VALUE(B51)</f>
        <v>41640</v>
      </c>
      <c r="E51" s="69"/>
      <c r="F51" s="331">
        <f>DATE('封面'!M26,2,IF(MOD('封面'!M26,4)=0,29,28))</f>
        <v>41698</v>
      </c>
      <c r="H51" s="69"/>
      <c r="K51" s="69"/>
      <c r="N51" s="69"/>
      <c r="Q51" s="69"/>
      <c r="T51" s="69"/>
      <c r="W51" s="69"/>
      <c r="Z51" s="69"/>
      <c r="AC51" s="69"/>
      <c r="AF51" s="69"/>
      <c r="AI51" s="69"/>
      <c r="AK51" s="64"/>
      <c r="AL51" s="64"/>
    </row>
    <row r="52" spans="1:38" s="65" customFormat="1" ht="12" hidden="1">
      <c r="A52" s="64"/>
      <c r="B52" s="330" t="str">
        <f>CONCATENATE('封面'!M26,"年2月")</f>
        <v>2014年2月</v>
      </c>
      <c r="C52" s="331">
        <f aca="true" t="shared" si="12" ref="C52:C62">VALUE(B52)</f>
        <v>41671</v>
      </c>
      <c r="E52" s="69"/>
      <c r="H52" s="69"/>
      <c r="K52" s="69"/>
      <c r="N52" s="69"/>
      <c r="Q52" s="69"/>
      <c r="T52" s="69"/>
      <c r="W52" s="69"/>
      <c r="Z52" s="69"/>
      <c r="AC52" s="69"/>
      <c r="AF52" s="69"/>
      <c r="AI52" s="69"/>
      <c r="AK52" s="64"/>
      <c r="AL52" s="64"/>
    </row>
    <row r="53" spans="1:38" s="65" customFormat="1" ht="12" hidden="1">
      <c r="A53" s="64"/>
      <c r="B53" s="330" t="str">
        <f>CONCATENATE('封面'!M26,"年3月")</f>
        <v>2014年3月</v>
      </c>
      <c r="C53" s="331">
        <f t="shared" si="12"/>
        <v>41699</v>
      </c>
      <c r="E53" s="69"/>
      <c r="H53" s="69"/>
      <c r="K53" s="69"/>
      <c r="N53" s="69"/>
      <c r="Q53" s="69"/>
      <c r="T53" s="69"/>
      <c r="W53" s="69"/>
      <c r="Z53" s="69"/>
      <c r="AC53" s="69"/>
      <c r="AF53" s="69"/>
      <c r="AI53" s="69"/>
      <c r="AK53" s="64"/>
      <c r="AL53" s="64"/>
    </row>
    <row r="54" spans="1:38" s="65" customFormat="1" ht="12" hidden="1">
      <c r="A54" s="64"/>
      <c r="B54" s="330" t="str">
        <f>CONCATENATE('封面'!M26,"年4月")</f>
        <v>2014年4月</v>
      </c>
      <c r="C54" s="331">
        <f t="shared" si="12"/>
        <v>41730</v>
      </c>
      <c r="E54" s="69"/>
      <c r="H54" s="69"/>
      <c r="K54" s="69"/>
      <c r="N54" s="69"/>
      <c r="Q54" s="69"/>
      <c r="T54" s="69"/>
      <c r="W54" s="69"/>
      <c r="Z54" s="69"/>
      <c r="AC54" s="69"/>
      <c r="AF54" s="69"/>
      <c r="AI54" s="69"/>
      <c r="AK54" s="64"/>
      <c r="AL54" s="64"/>
    </row>
    <row r="55" spans="1:38" s="65" customFormat="1" ht="12" hidden="1">
      <c r="A55" s="64"/>
      <c r="B55" s="330" t="str">
        <f>CONCATENATE('封面'!M26,"年5月")</f>
        <v>2014年5月</v>
      </c>
      <c r="C55" s="331">
        <f t="shared" si="12"/>
        <v>41760</v>
      </c>
      <c r="E55" s="69"/>
      <c r="H55" s="69"/>
      <c r="K55" s="69"/>
      <c r="N55" s="69"/>
      <c r="Q55" s="69"/>
      <c r="T55" s="69"/>
      <c r="W55" s="69"/>
      <c r="Z55" s="69"/>
      <c r="AC55" s="69"/>
      <c r="AF55" s="69"/>
      <c r="AI55" s="69"/>
      <c r="AK55" s="64"/>
      <c r="AL55" s="64"/>
    </row>
    <row r="56" spans="1:38" s="65" customFormat="1" ht="12" hidden="1">
      <c r="A56" s="64"/>
      <c r="B56" s="330" t="str">
        <f>CONCATENATE('封面'!M26,"年6月")</f>
        <v>2014年6月</v>
      </c>
      <c r="C56" s="331">
        <f t="shared" si="12"/>
        <v>41791</v>
      </c>
      <c r="E56" s="69"/>
      <c r="H56" s="69"/>
      <c r="K56" s="69"/>
      <c r="N56" s="69"/>
      <c r="Q56" s="69"/>
      <c r="T56" s="69"/>
      <c r="W56" s="69"/>
      <c r="Z56" s="69"/>
      <c r="AC56" s="69"/>
      <c r="AF56" s="69"/>
      <c r="AI56" s="69"/>
      <c r="AK56" s="64"/>
      <c r="AL56" s="64"/>
    </row>
    <row r="57" spans="1:38" s="65" customFormat="1" ht="12" hidden="1">
      <c r="A57" s="64"/>
      <c r="B57" s="330" t="str">
        <f>CONCATENATE('封面'!M26,"年7月")</f>
        <v>2014年7月</v>
      </c>
      <c r="C57" s="331">
        <f t="shared" si="12"/>
        <v>41821</v>
      </c>
      <c r="E57" s="69"/>
      <c r="H57" s="69"/>
      <c r="K57" s="69"/>
      <c r="N57" s="69"/>
      <c r="Q57" s="69"/>
      <c r="T57" s="69"/>
      <c r="W57" s="69"/>
      <c r="Z57" s="69"/>
      <c r="AC57" s="69"/>
      <c r="AF57" s="69"/>
      <c r="AI57" s="69"/>
      <c r="AK57" s="64"/>
      <c r="AL57" s="64"/>
    </row>
    <row r="58" spans="1:38" s="65" customFormat="1" ht="12" hidden="1">
      <c r="A58" s="64"/>
      <c r="B58" s="330" t="str">
        <f>CONCATENATE('封面'!M26,"年8月")</f>
        <v>2014年8月</v>
      </c>
      <c r="C58" s="331">
        <f t="shared" si="12"/>
        <v>41852</v>
      </c>
      <c r="E58" s="69"/>
      <c r="H58" s="69"/>
      <c r="K58" s="69"/>
      <c r="N58" s="69"/>
      <c r="Q58" s="69"/>
      <c r="T58" s="69"/>
      <c r="W58" s="69"/>
      <c r="Z58" s="69"/>
      <c r="AC58" s="69"/>
      <c r="AF58" s="69"/>
      <c r="AI58" s="69"/>
      <c r="AK58" s="64"/>
      <c r="AL58" s="64"/>
    </row>
    <row r="59" spans="1:38" s="65" customFormat="1" ht="12" hidden="1">
      <c r="A59" s="64"/>
      <c r="B59" s="330" t="str">
        <f>CONCATENATE('封面'!M26,"年9月")</f>
        <v>2014年9月</v>
      </c>
      <c r="C59" s="331">
        <f t="shared" si="12"/>
        <v>41883</v>
      </c>
      <c r="E59" s="70"/>
      <c r="H59" s="69"/>
      <c r="K59" s="69"/>
      <c r="N59" s="69"/>
      <c r="Q59" s="69"/>
      <c r="T59" s="69"/>
      <c r="W59" s="69"/>
      <c r="Z59" s="69"/>
      <c r="AC59" s="69"/>
      <c r="AF59" s="69"/>
      <c r="AI59" s="69"/>
      <c r="AK59" s="64"/>
      <c r="AL59" s="64"/>
    </row>
    <row r="60" spans="2:38" s="65" customFormat="1" ht="12" hidden="1">
      <c r="B60" s="330" t="str">
        <f>CONCATENATE('封面'!M26,"年10月")</f>
        <v>2014年10月</v>
      </c>
      <c r="C60" s="331">
        <f t="shared" si="12"/>
        <v>41913</v>
      </c>
      <c r="E60" s="69"/>
      <c r="H60" s="69"/>
      <c r="K60" s="69"/>
      <c r="N60" s="69"/>
      <c r="Q60" s="69"/>
      <c r="T60" s="69"/>
      <c r="W60" s="69"/>
      <c r="Z60" s="69"/>
      <c r="AC60" s="69"/>
      <c r="AF60" s="69"/>
      <c r="AI60" s="69"/>
      <c r="AK60" s="64"/>
      <c r="AL60" s="64"/>
    </row>
    <row r="61" spans="2:38" s="65" customFormat="1" ht="12" hidden="1">
      <c r="B61" s="330" t="str">
        <f>CONCATENATE('封面'!M26,"年11月")</f>
        <v>2014年11月</v>
      </c>
      <c r="C61" s="331">
        <f t="shared" si="12"/>
        <v>41944</v>
      </c>
      <c r="E61" s="69"/>
      <c r="H61" s="69"/>
      <c r="K61" s="69"/>
      <c r="N61" s="69"/>
      <c r="Q61" s="69"/>
      <c r="T61" s="69"/>
      <c r="W61" s="69"/>
      <c r="Z61" s="69"/>
      <c r="AC61" s="69"/>
      <c r="AF61" s="69"/>
      <c r="AI61" s="69"/>
      <c r="AK61" s="64"/>
      <c r="AL61" s="64"/>
    </row>
    <row r="62" spans="2:38" s="65" customFormat="1" ht="12" hidden="1">
      <c r="B62" s="330" t="str">
        <f>CONCATENATE('封面'!M26,"年12月")</f>
        <v>2014年12月</v>
      </c>
      <c r="C62" s="331">
        <f t="shared" si="12"/>
        <v>41974</v>
      </c>
      <c r="E62" s="71"/>
      <c r="H62" s="69"/>
      <c r="K62" s="69"/>
      <c r="N62" s="69"/>
      <c r="Q62" s="69"/>
      <c r="T62" s="69"/>
      <c r="W62" s="69"/>
      <c r="Z62" s="69"/>
      <c r="AC62" s="69"/>
      <c r="AF62" s="69"/>
      <c r="AI62" s="69"/>
      <c r="AK62" s="64"/>
      <c r="AL62" s="64"/>
    </row>
    <row r="63" spans="2:38" s="63" customFormat="1" ht="14.25">
      <c r="B63" s="66"/>
      <c r="E63" s="66"/>
      <c r="H63" s="66"/>
      <c r="K63" s="66"/>
      <c r="N63" s="66"/>
      <c r="Q63" s="66"/>
      <c r="T63" s="66"/>
      <c r="W63" s="66"/>
      <c r="Z63" s="66"/>
      <c r="AC63" s="66"/>
      <c r="AF63" s="66"/>
      <c r="AI63" s="66"/>
      <c r="AK63" s="61"/>
      <c r="AL63" s="61"/>
    </row>
    <row r="64" spans="2:35" s="63" customFormat="1" ht="14.25">
      <c r="B64" s="66"/>
      <c r="E64" s="66"/>
      <c r="H64" s="66"/>
      <c r="K64" s="66"/>
      <c r="N64" s="66"/>
      <c r="Q64" s="66"/>
      <c r="T64" s="66"/>
      <c r="W64" s="66"/>
      <c r="Z64" s="66"/>
      <c r="AC64" s="66"/>
      <c r="AF64" s="66"/>
      <c r="AI64" s="66"/>
    </row>
    <row r="65" spans="2:35" s="63" customFormat="1" ht="14.25">
      <c r="B65" s="66"/>
      <c r="E65" s="66"/>
      <c r="H65" s="66"/>
      <c r="K65" s="66"/>
      <c r="N65" s="66"/>
      <c r="Q65" s="66"/>
      <c r="T65" s="66"/>
      <c r="W65" s="66"/>
      <c r="Z65" s="66"/>
      <c r="AC65" s="66"/>
      <c r="AF65" s="66"/>
      <c r="AI65" s="66"/>
    </row>
    <row r="66" spans="2:35" s="63" customFormat="1" ht="14.25">
      <c r="B66" s="66"/>
      <c r="E66" s="66"/>
      <c r="H66" s="66"/>
      <c r="K66" s="66"/>
      <c r="N66" s="66"/>
      <c r="Q66" s="66"/>
      <c r="T66" s="66"/>
      <c r="W66" s="66"/>
      <c r="Z66" s="66"/>
      <c r="AC66" s="66"/>
      <c r="AF66" s="66"/>
      <c r="AI66" s="66"/>
    </row>
    <row r="67" spans="2:35" s="63" customFormat="1" ht="14.25">
      <c r="B67" s="66"/>
      <c r="E67" s="66"/>
      <c r="H67" s="66"/>
      <c r="K67" s="66"/>
      <c r="N67" s="66"/>
      <c r="Q67" s="66"/>
      <c r="T67" s="66"/>
      <c r="W67" s="66"/>
      <c r="Z67" s="66"/>
      <c r="AC67" s="66"/>
      <c r="AF67" s="66"/>
      <c r="AI67" s="66"/>
    </row>
    <row r="68" spans="2:35" s="63" customFormat="1" ht="14.25">
      <c r="B68" s="66"/>
      <c r="E68" s="66"/>
      <c r="H68" s="66"/>
      <c r="K68" s="66"/>
      <c r="N68" s="66"/>
      <c r="Q68" s="66"/>
      <c r="T68" s="66"/>
      <c r="W68" s="66"/>
      <c r="Z68" s="66"/>
      <c r="AC68" s="66"/>
      <c r="AF68" s="66"/>
      <c r="AI68" s="66"/>
    </row>
    <row r="69" spans="2:35" s="63" customFormat="1" ht="14.25">
      <c r="B69" s="66"/>
      <c r="E69" s="66"/>
      <c r="H69" s="66"/>
      <c r="K69" s="66"/>
      <c r="N69" s="66"/>
      <c r="Q69" s="66"/>
      <c r="T69" s="66"/>
      <c r="W69" s="66"/>
      <c r="Z69" s="66"/>
      <c r="AC69" s="66"/>
      <c r="AF69" s="66"/>
      <c r="AI69" s="66"/>
    </row>
    <row r="70" spans="2:35" s="63" customFormat="1" ht="14.25">
      <c r="B70" s="66"/>
      <c r="E70" s="66"/>
      <c r="H70" s="66"/>
      <c r="K70" s="66"/>
      <c r="N70" s="66"/>
      <c r="Q70" s="66"/>
      <c r="T70" s="66"/>
      <c r="W70" s="66"/>
      <c r="Z70" s="66"/>
      <c r="AC70" s="66"/>
      <c r="AF70" s="66"/>
      <c r="AI70" s="66"/>
    </row>
    <row r="71" spans="2:35" s="63" customFormat="1" ht="14.25">
      <c r="B71" s="66"/>
      <c r="E71" s="66"/>
      <c r="H71" s="66"/>
      <c r="K71" s="66"/>
      <c r="N71" s="66"/>
      <c r="Q71" s="66"/>
      <c r="T71" s="66"/>
      <c r="W71" s="66"/>
      <c r="Z71" s="66"/>
      <c r="AC71" s="66"/>
      <c r="AF71" s="66"/>
      <c r="AI71" s="66"/>
    </row>
    <row r="72" spans="2:35" s="63" customFormat="1" ht="14.25">
      <c r="B72" s="66"/>
      <c r="E72" s="66"/>
      <c r="H72" s="66"/>
      <c r="K72" s="66"/>
      <c r="N72" s="66"/>
      <c r="Q72" s="66"/>
      <c r="T72" s="66"/>
      <c r="W72" s="66"/>
      <c r="Z72" s="66"/>
      <c r="AC72" s="66"/>
      <c r="AF72" s="66"/>
      <c r="AI72" s="66"/>
    </row>
    <row r="73" spans="2:35" s="63" customFormat="1" ht="14.25">
      <c r="B73" s="66"/>
      <c r="E73" s="66"/>
      <c r="H73" s="66"/>
      <c r="K73" s="66"/>
      <c r="N73" s="66"/>
      <c r="Q73" s="66"/>
      <c r="T73" s="66"/>
      <c r="W73" s="66"/>
      <c r="Z73" s="66"/>
      <c r="AC73" s="66"/>
      <c r="AF73" s="66"/>
      <c r="AI73" s="66"/>
    </row>
    <row r="74" spans="2:35" s="63" customFormat="1" ht="14.25">
      <c r="B74" s="66"/>
      <c r="E74" s="66"/>
      <c r="H74" s="66"/>
      <c r="K74" s="66"/>
      <c r="N74" s="66"/>
      <c r="Q74" s="66"/>
      <c r="T74" s="66"/>
      <c r="W74" s="66"/>
      <c r="Z74" s="66"/>
      <c r="AC74" s="66"/>
      <c r="AF74" s="66"/>
      <c r="AI74" s="66"/>
    </row>
    <row r="75" spans="2:35" s="63" customFormat="1" ht="14.25">
      <c r="B75" s="66"/>
      <c r="E75" s="66"/>
      <c r="H75" s="66"/>
      <c r="K75" s="66"/>
      <c r="N75" s="66"/>
      <c r="Q75" s="66"/>
      <c r="T75" s="66"/>
      <c r="W75" s="66"/>
      <c r="Z75" s="66"/>
      <c r="AC75" s="66"/>
      <c r="AF75" s="66"/>
      <c r="AI75" s="66"/>
    </row>
    <row r="76" spans="2:35" s="63" customFormat="1" ht="14.25">
      <c r="B76" s="66"/>
      <c r="E76" s="66"/>
      <c r="H76" s="66"/>
      <c r="K76" s="66"/>
      <c r="N76" s="66"/>
      <c r="Q76" s="66"/>
      <c r="T76" s="66"/>
      <c r="W76" s="66"/>
      <c r="Z76" s="66"/>
      <c r="AC76" s="66"/>
      <c r="AF76" s="66"/>
      <c r="AI76" s="66"/>
    </row>
    <row r="77" spans="2:35" s="63" customFormat="1" ht="14.25">
      <c r="B77" s="66"/>
      <c r="E77" s="66"/>
      <c r="H77" s="66"/>
      <c r="K77" s="66"/>
      <c r="N77" s="66"/>
      <c r="Q77" s="66"/>
      <c r="T77" s="66"/>
      <c r="W77" s="66"/>
      <c r="Z77" s="66"/>
      <c r="AC77" s="66"/>
      <c r="AF77" s="66"/>
      <c r="AI77" s="66"/>
    </row>
    <row r="78" spans="2:35" s="63" customFormat="1" ht="14.25">
      <c r="B78" s="66"/>
      <c r="E78" s="66"/>
      <c r="H78" s="66"/>
      <c r="K78" s="66"/>
      <c r="N78" s="66"/>
      <c r="Q78" s="66"/>
      <c r="T78" s="66"/>
      <c r="W78" s="66"/>
      <c r="Z78" s="66"/>
      <c r="AC78" s="66"/>
      <c r="AF78" s="66"/>
      <c r="AI78" s="66"/>
    </row>
    <row r="79" spans="2:35" s="63" customFormat="1" ht="14.25">
      <c r="B79" s="66"/>
      <c r="E79" s="66"/>
      <c r="H79" s="66"/>
      <c r="K79" s="66"/>
      <c r="N79" s="66"/>
      <c r="Q79" s="66"/>
      <c r="T79" s="66"/>
      <c r="W79" s="66"/>
      <c r="Z79" s="66"/>
      <c r="AC79" s="66"/>
      <c r="AF79" s="66"/>
      <c r="AI79" s="66"/>
    </row>
    <row r="80" spans="2:35" s="63" customFormat="1" ht="14.25">
      <c r="B80" s="66"/>
      <c r="E80" s="66"/>
      <c r="H80" s="66"/>
      <c r="K80" s="66"/>
      <c r="N80" s="66"/>
      <c r="Q80" s="66"/>
      <c r="T80" s="66"/>
      <c r="W80" s="66"/>
      <c r="Z80" s="66"/>
      <c r="AC80" s="66"/>
      <c r="AF80" s="66"/>
      <c r="AI80" s="66"/>
    </row>
    <row r="81" spans="2:35" s="63" customFormat="1" ht="14.25">
      <c r="B81" s="66"/>
      <c r="E81" s="66"/>
      <c r="H81" s="66"/>
      <c r="K81" s="66"/>
      <c r="N81" s="66"/>
      <c r="Q81" s="66"/>
      <c r="T81" s="66"/>
      <c r="W81" s="66"/>
      <c r="Z81" s="66"/>
      <c r="AC81" s="66"/>
      <c r="AF81" s="66"/>
      <c r="AI81" s="66"/>
    </row>
    <row r="82" spans="2:35" s="63" customFormat="1" ht="14.25">
      <c r="B82" s="66"/>
      <c r="E82" s="66"/>
      <c r="H82" s="66"/>
      <c r="K82" s="66"/>
      <c r="N82" s="66"/>
      <c r="Q82" s="66"/>
      <c r="T82" s="66"/>
      <c r="W82" s="66"/>
      <c r="Z82" s="66"/>
      <c r="AC82" s="66"/>
      <c r="AF82" s="66"/>
      <c r="AI82" s="66"/>
    </row>
    <row r="83" spans="2:35" s="63" customFormat="1" ht="14.25">
      <c r="B83" s="66"/>
      <c r="E83" s="66"/>
      <c r="H83" s="66"/>
      <c r="K83" s="66"/>
      <c r="N83" s="66"/>
      <c r="Q83" s="66"/>
      <c r="T83" s="66"/>
      <c r="W83" s="66"/>
      <c r="Z83" s="66"/>
      <c r="AC83" s="66"/>
      <c r="AF83" s="66"/>
      <c r="AI83" s="66"/>
    </row>
    <row r="84" spans="2:35" s="63" customFormat="1" ht="14.25">
      <c r="B84" s="66"/>
      <c r="E84" s="66"/>
      <c r="H84" s="66"/>
      <c r="K84" s="66"/>
      <c r="N84" s="66"/>
      <c r="Q84" s="66"/>
      <c r="T84" s="66"/>
      <c r="W84" s="66"/>
      <c r="Z84" s="66"/>
      <c r="AC84" s="66"/>
      <c r="AF84" s="66"/>
      <c r="AI84" s="66"/>
    </row>
    <row r="85" spans="2:35" s="63" customFormat="1" ht="14.25">
      <c r="B85" s="66"/>
      <c r="E85" s="66"/>
      <c r="H85" s="66"/>
      <c r="K85" s="66"/>
      <c r="N85" s="66"/>
      <c r="Q85" s="66"/>
      <c r="T85" s="66"/>
      <c r="W85" s="66"/>
      <c r="Z85" s="66"/>
      <c r="AC85" s="66"/>
      <c r="AF85" s="66"/>
      <c r="AI85" s="66"/>
    </row>
    <row r="86" spans="2:35" s="63" customFormat="1" ht="14.25">
      <c r="B86" s="66"/>
      <c r="E86" s="66"/>
      <c r="H86" s="66"/>
      <c r="K86" s="66"/>
      <c r="N86" s="66"/>
      <c r="Q86" s="66"/>
      <c r="T86" s="66"/>
      <c r="W86" s="66"/>
      <c r="Z86" s="66"/>
      <c r="AC86" s="66"/>
      <c r="AF86" s="66"/>
      <c r="AI86" s="66"/>
    </row>
    <row r="87" spans="2:35" s="63" customFormat="1" ht="14.25">
      <c r="B87" s="66"/>
      <c r="E87" s="66"/>
      <c r="H87" s="66"/>
      <c r="K87" s="66"/>
      <c r="N87" s="66"/>
      <c r="Q87" s="66"/>
      <c r="T87" s="66"/>
      <c r="W87" s="66"/>
      <c r="Z87" s="66"/>
      <c r="AC87" s="66"/>
      <c r="AF87" s="66"/>
      <c r="AI87" s="66"/>
    </row>
  </sheetData>
  <sheetProtection/>
  <mergeCells count="12">
    <mergeCell ref="B3:C3"/>
    <mergeCell ref="E3:F3"/>
    <mergeCell ref="H3:I3"/>
    <mergeCell ref="K3:L3"/>
    <mergeCell ref="Z3:AA3"/>
    <mergeCell ref="AC3:AD3"/>
    <mergeCell ref="AF3:AG3"/>
    <mergeCell ref="AI3:AJ3"/>
    <mergeCell ref="N3:O3"/>
    <mergeCell ref="Q3:R3"/>
    <mergeCell ref="T3:U3"/>
    <mergeCell ref="W3:X3"/>
  </mergeCells>
  <printOptions/>
  <pageMargins left="0.75" right="0.75" top="1" bottom="1" header="0.5" footer="0.5"/>
  <pageSetup horizontalDpi="600" verticalDpi="600" orientation="portrait" paperSize="9" r:id="rId2"/>
  <ignoredErrors>
    <ignoredError sqref="C2:AJ2" unlockedFormula="1"/>
  </ignoredErrors>
  <drawing r:id="rId1"/>
</worksheet>
</file>

<file path=xl/worksheets/sheet5.xml><?xml version="1.0" encoding="utf-8"?>
<worksheet xmlns="http://schemas.openxmlformats.org/spreadsheetml/2006/main" xmlns:r="http://schemas.openxmlformats.org/officeDocument/2006/relationships">
  <sheetPr codeName="Sheet6"/>
  <dimension ref="A1:I303"/>
  <sheetViews>
    <sheetView zoomScalePageLayoutView="0" workbookViewId="0" topLeftCell="A1">
      <selection activeCell="F14" sqref="F14"/>
    </sheetView>
  </sheetViews>
  <sheetFormatPr defaultColWidth="9.00390625" defaultRowHeight="14.25"/>
  <cols>
    <col min="1" max="1" width="2.25390625" style="0" customWidth="1"/>
    <col min="2" max="2" width="5.00390625" style="0" customWidth="1"/>
    <col min="3" max="3" width="9.875" style="0" customWidth="1"/>
    <col min="4" max="4" width="14.25390625" style="0" customWidth="1"/>
    <col min="5" max="5" width="22.75390625" style="0" customWidth="1"/>
    <col min="6" max="6" width="36.25390625" style="0" customWidth="1"/>
  </cols>
  <sheetData>
    <row r="1" spans="1:6" ht="23.25">
      <c r="A1" s="72"/>
      <c r="B1" s="73" t="s">
        <v>313</v>
      </c>
      <c r="C1" s="74"/>
      <c r="D1" s="74"/>
      <c r="E1" s="74"/>
      <c r="F1" s="74"/>
    </row>
    <row r="2" spans="1:6" ht="4.5" customHeight="1" thickBot="1">
      <c r="A2" s="72"/>
      <c r="B2" s="75"/>
      <c r="C2" s="76"/>
      <c r="D2" s="77"/>
      <c r="E2" s="78"/>
      <c r="F2" s="77"/>
    </row>
    <row r="3" spans="1:6" ht="22.5" customHeight="1" thickBot="1">
      <c r="A3" s="72"/>
      <c r="B3" s="79" t="s">
        <v>314</v>
      </c>
      <c r="C3" s="80" t="s">
        <v>315</v>
      </c>
      <c r="D3" s="80" t="s">
        <v>344</v>
      </c>
      <c r="E3" s="80" t="s">
        <v>343</v>
      </c>
      <c r="F3" s="81" t="s">
        <v>342</v>
      </c>
    </row>
    <row r="4" spans="1:6" ht="14.25">
      <c r="A4" s="72"/>
      <c r="B4" s="82" t="s">
        <v>316</v>
      </c>
      <c r="C4" s="83" t="s">
        <v>523</v>
      </c>
      <c r="D4" s="84" t="s">
        <v>521</v>
      </c>
      <c r="E4" s="473" t="s">
        <v>520</v>
      </c>
      <c r="F4" s="85" t="s">
        <v>522</v>
      </c>
    </row>
    <row r="5" spans="1:6" ht="21" customHeight="1">
      <c r="A5" s="72"/>
      <c r="B5" s="86" t="s">
        <v>11</v>
      </c>
      <c r="C5" s="87"/>
      <c r="D5" s="88"/>
      <c r="E5" s="89"/>
      <c r="F5" s="90"/>
    </row>
    <row r="6" spans="1:6" ht="21" customHeight="1">
      <c r="A6" s="72"/>
      <c r="B6" s="86" t="s">
        <v>12</v>
      </c>
      <c r="C6" s="91"/>
      <c r="D6" s="88"/>
      <c r="E6" s="92"/>
      <c r="F6" s="90"/>
    </row>
    <row r="7" spans="1:6" ht="21" customHeight="1">
      <c r="A7" s="72"/>
      <c r="B7" s="86" t="s">
        <v>13</v>
      </c>
      <c r="C7" s="87"/>
      <c r="D7" s="88"/>
      <c r="E7" s="89"/>
      <c r="F7" s="90"/>
    </row>
    <row r="8" spans="1:8" ht="21" customHeight="1">
      <c r="A8" s="72"/>
      <c r="B8" s="86" t="s">
        <v>14</v>
      </c>
      <c r="C8" s="87"/>
      <c r="D8" s="88"/>
      <c r="E8" s="89"/>
      <c r="F8" s="90"/>
      <c r="H8" s="343"/>
    </row>
    <row r="9" spans="1:8" ht="21" customHeight="1">
      <c r="A9" s="72"/>
      <c r="B9" s="86" t="s">
        <v>15</v>
      </c>
      <c r="C9" s="87"/>
      <c r="D9" s="88"/>
      <c r="E9" s="89"/>
      <c r="F9" s="90"/>
      <c r="H9" s="343"/>
    </row>
    <row r="10" spans="1:8" ht="21" customHeight="1">
      <c r="A10" s="72"/>
      <c r="B10" s="86" t="s">
        <v>16</v>
      </c>
      <c r="C10" s="94"/>
      <c r="D10" s="95"/>
      <c r="E10" s="89"/>
      <c r="F10" s="90"/>
      <c r="H10" s="343"/>
    </row>
    <row r="11" spans="1:6" ht="18.75" customHeight="1">
      <c r="A11" s="72"/>
      <c r="B11" s="86" t="s">
        <v>17</v>
      </c>
      <c r="C11" s="87"/>
      <c r="D11" s="324"/>
      <c r="E11" s="325"/>
      <c r="F11" s="90"/>
    </row>
    <row r="12" spans="1:9" ht="21" customHeight="1">
      <c r="A12" s="72"/>
      <c r="B12" s="86" t="s">
        <v>18</v>
      </c>
      <c r="C12" s="94"/>
      <c r="D12" s="88"/>
      <c r="E12" s="89"/>
      <c r="F12" s="90"/>
      <c r="I12" s="341"/>
    </row>
    <row r="13" spans="1:8" ht="21" customHeight="1">
      <c r="A13" s="72"/>
      <c r="B13" s="86" t="s">
        <v>19</v>
      </c>
      <c r="C13" s="87"/>
      <c r="D13" s="88"/>
      <c r="E13" s="340"/>
      <c r="F13" s="90"/>
      <c r="H13" s="91"/>
    </row>
    <row r="14" spans="1:6" ht="21" customHeight="1">
      <c r="A14" s="72"/>
      <c r="B14" s="86" t="s">
        <v>20</v>
      </c>
      <c r="C14" s="344"/>
      <c r="D14" s="88"/>
      <c r="E14" s="89"/>
      <c r="F14" s="90"/>
    </row>
    <row r="15" spans="1:6" ht="21" customHeight="1">
      <c r="A15" s="72"/>
      <c r="B15" s="86" t="s">
        <v>21</v>
      </c>
      <c r="C15" s="87"/>
      <c r="D15" s="88"/>
      <c r="E15" s="340"/>
      <c r="F15" s="90"/>
    </row>
    <row r="16" spans="1:6" ht="21" customHeight="1">
      <c r="A16" s="72"/>
      <c r="B16" s="86" t="s">
        <v>22</v>
      </c>
      <c r="C16" s="342"/>
      <c r="D16" s="88"/>
      <c r="E16" s="92"/>
      <c r="F16" s="90"/>
    </row>
    <row r="17" spans="1:6" ht="21" customHeight="1">
      <c r="A17" s="72"/>
      <c r="B17" s="86" t="s">
        <v>23</v>
      </c>
      <c r="C17" s="87"/>
      <c r="D17" s="88"/>
      <c r="E17" s="89"/>
      <c r="F17" s="90"/>
    </row>
    <row r="18" spans="1:6" ht="21" customHeight="1">
      <c r="A18" s="72"/>
      <c r="B18" s="86" t="s">
        <v>24</v>
      </c>
      <c r="C18" s="342"/>
      <c r="D18" s="88"/>
      <c r="E18" s="92"/>
      <c r="F18" s="90"/>
    </row>
    <row r="19" spans="1:6" ht="21" customHeight="1">
      <c r="A19" s="72"/>
      <c r="B19" s="86" t="s">
        <v>25</v>
      </c>
      <c r="C19" s="87"/>
      <c r="D19" s="88"/>
      <c r="E19" s="89"/>
      <c r="F19" s="90"/>
    </row>
    <row r="20" spans="1:6" ht="21" customHeight="1">
      <c r="A20" s="72"/>
      <c r="B20" s="86" t="s">
        <v>26</v>
      </c>
      <c r="C20" s="324"/>
      <c r="D20" s="88"/>
      <c r="E20" s="89"/>
      <c r="F20" s="90"/>
    </row>
    <row r="21" spans="1:6" ht="21" customHeight="1">
      <c r="A21" s="72"/>
      <c r="B21" s="86" t="s">
        <v>27</v>
      </c>
      <c r="C21" s="341"/>
      <c r="D21" s="88"/>
      <c r="E21" s="93"/>
      <c r="F21" s="90"/>
    </row>
    <row r="22" spans="1:6" ht="21" customHeight="1">
      <c r="A22" s="72"/>
      <c r="B22" s="86" t="s">
        <v>28</v>
      </c>
      <c r="C22" s="87"/>
      <c r="D22" s="88"/>
      <c r="E22" s="93"/>
      <c r="F22" s="90"/>
    </row>
    <row r="23" spans="1:6" ht="21" customHeight="1">
      <c r="A23" s="72"/>
      <c r="B23" s="86" t="s">
        <v>29</v>
      </c>
      <c r="C23" s="87"/>
      <c r="D23" s="88"/>
      <c r="E23" s="382"/>
      <c r="F23" s="90"/>
    </row>
    <row r="24" spans="1:6" ht="21" customHeight="1">
      <c r="A24" s="72"/>
      <c r="B24" s="86" t="s">
        <v>30</v>
      </c>
      <c r="C24" s="87"/>
      <c r="E24" s="93"/>
      <c r="F24" s="90"/>
    </row>
    <row r="25" spans="1:6" ht="14.25">
      <c r="A25" s="72"/>
      <c r="B25" s="86" t="s">
        <v>31</v>
      </c>
      <c r="C25" s="87"/>
      <c r="E25" s="93"/>
      <c r="F25" s="90"/>
    </row>
    <row r="26" spans="1:6" ht="14.25">
      <c r="A26" s="72"/>
      <c r="B26" s="86" t="s">
        <v>32</v>
      </c>
      <c r="C26" s="87"/>
      <c r="D26" s="88"/>
      <c r="E26" s="93"/>
      <c r="F26" s="90"/>
    </row>
    <row r="27" spans="1:6" ht="14.25">
      <c r="A27" s="72"/>
      <c r="B27" s="86" t="s">
        <v>33</v>
      </c>
      <c r="C27" s="87"/>
      <c r="D27" s="88"/>
      <c r="E27" s="93"/>
      <c r="F27" s="90"/>
    </row>
    <row r="28" spans="1:6" ht="14.25">
      <c r="A28" s="72"/>
      <c r="B28" s="86" t="s">
        <v>34</v>
      </c>
      <c r="C28" s="87"/>
      <c r="D28" s="88"/>
      <c r="E28" s="93"/>
      <c r="F28" s="90"/>
    </row>
    <row r="29" spans="1:6" ht="14.25">
      <c r="A29" s="72"/>
      <c r="B29" s="86" t="s">
        <v>35</v>
      </c>
      <c r="C29" s="87"/>
      <c r="D29" s="88"/>
      <c r="E29" s="93"/>
      <c r="F29" s="90"/>
    </row>
    <row r="30" spans="1:6" ht="14.25">
      <c r="A30" s="72"/>
      <c r="B30" s="86" t="s">
        <v>36</v>
      </c>
      <c r="C30" s="87"/>
      <c r="D30" s="88"/>
      <c r="E30" s="93"/>
      <c r="F30" s="90"/>
    </row>
    <row r="31" spans="1:6" ht="14.25">
      <c r="A31" s="72"/>
      <c r="B31" s="86" t="s">
        <v>37</v>
      </c>
      <c r="C31" s="87"/>
      <c r="D31" s="88"/>
      <c r="E31" s="93"/>
      <c r="F31" s="90"/>
    </row>
    <row r="32" spans="1:6" ht="14.25">
      <c r="A32" s="72"/>
      <c r="B32" s="86" t="s">
        <v>38</v>
      </c>
      <c r="C32" s="87"/>
      <c r="D32" s="88"/>
      <c r="E32" s="93"/>
      <c r="F32" s="90"/>
    </row>
    <row r="33" spans="1:6" ht="14.25">
      <c r="A33" s="72"/>
      <c r="B33" s="86" t="s">
        <v>39</v>
      </c>
      <c r="C33" s="87"/>
      <c r="D33" s="88"/>
      <c r="E33" s="93"/>
      <c r="F33" s="90"/>
    </row>
    <row r="34" spans="1:6" ht="14.25">
      <c r="A34" s="72"/>
      <c r="B34" s="86" t="s">
        <v>40</v>
      </c>
      <c r="C34" s="87"/>
      <c r="D34" s="88"/>
      <c r="E34" s="93"/>
      <c r="F34" s="90"/>
    </row>
    <row r="35" spans="1:6" ht="14.25">
      <c r="A35" s="72"/>
      <c r="B35" s="86" t="s">
        <v>41</v>
      </c>
      <c r="C35" s="87"/>
      <c r="D35" s="88"/>
      <c r="E35" s="93"/>
      <c r="F35" s="90"/>
    </row>
    <row r="36" spans="1:6" ht="14.25">
      <c r="A36" s="72"/>
      <c r="B36" s="86" t="s">
        <v>42</v>
      </c>
      <c r="C36" s="87"/>
      <c r="D36" s="88"/>
      <c r="E36" s="93"/>
      <c r="F36" s="90"/>
    </row>
    <row r="37" spans="1:6" ht="14.25">
      <c r="A37" s="72"/>
      <c r="B37" s="86" t="s">
        <v>43</v>
      </c>
      <c r="C37" s="87"/>
      <c r="D37" s="88"/>
      <c r="E37" s="93"/>
      <c r="F37" s="90"/>
    </row>
    <row r="38" spans="1:6" ht="14.25">
      <c r="A38" s="72"/>
      <c r="B38" s="86" t="s">
        <v>44</v>
      </c>
      <c r="C38" s="87"/>
      <c r="D38" s="88"/>
      <c r="E38" s="93"/>
      <c r="F38" s="90"/>
    </row>
    <row r="39" spans="1:6" ht="14.25">
      <c r="A39" s="72"/>
      <c r="B39" s="86" t="s">
        <v>45</v>
      </c>
      <c r="C39" s="87"/>
      <c r="D39" s="88"/>
      <c r="E39" s="93"/>
      <c r="F39" s="90"/>
    </row>
    <row r="40" spans="1:6" ht="14.25">
      <c r="A40" s="72"/>
      <c r="B40" s="86" t="s">
        <v>46</v>
      </c>
      <c r="C40" s="87"/>
      <c r="D40" s="88"/>
      <c r="E40" s="93"/>
      <c r="F40" s="90"/>
    </row>
    <row r="41" spans="1:6" ht="14.25">
      <c r="A41" s="72"/>
      <c r="B41" s="86" t="s">
        <v>47</v>
      </c>
      <c r="C41" s="87"/>
      <c r="D41" s="88"/>
      <c r="E41" s="93"/>
      <c r="F41" s="90"/>
    </row>
    <row r="42" spans="1:6" ht="14.25">
      <c r="A42" s="72"/>
      <c r="B42" s="86" t="s">
        <v>48</v>
      </c>
      <c r="C42" s="87"/>
      <c r="D42" s="88"/>
      <c r="E42" s="93"/>
      <c r="F42" s="90"/>
    </row>
    <row r="43" spans="1:6" ht="14.25">
      <c r="A43" s="72"/>
      <c r="B43" s="86" t="s">
        <v>49</v>
      </c>
      <c r="C43" s="87"/>
      <c r="D43" s="88"/>
      <c r="E43" s="93"/>
      <c r="F43" s="90"/>
    </row>
    <row r="44" spans="1:6" ht="14.25">
      <c r="A44" s="72"/>
      <c r="B44" s="86" t="s">
        <v>50</v>
      </c>
      <c r="C44" s="87"/>
      <c r="D44" s="88"/>
      <c r="E44" s="93"/>
      <c r="F44" s="90"/>
    </row>
    <row r="45" spans="1:6" ht="14.25">
      <c r="A45" s="72"/>
      <c r="B45" s="86" t="s">
        <v>51</v>
      </c>
      <c r="C45" s="87"/>
      <c r="D45" s="88"/>
      <c r="E45" s="93"/>
      <c r="F45" s="90"/>
    </row>
    <row r="46" spans="1:6" ht="14.25">
      <c r="A46" s="72"/>
      <c r="B46" s="86" t="s">
        <v>52</v>
      </c>
      <c r="C46" s="87"/>
      <c r="D46" s="88"/>
      <c r="E46" s="93"/>
      <c r="F46" s="90"/>
    </row>
    <row r="47" spans="1:6" ht="14.25">
      <c r="A47" s="72"/>
      <c r="B47" s="86" t="s">
        <v>53</v>
      </c>
      <c r="C47" s="87"/>
      <c r="D47" s="88"/>
      <c r="E47" s="93"/>
      <c r="F47" s="90"/>
    </row>
    <row r="48" spans="1:6" ht="14.25">
      <c r="A48" s="72"/>
      <c r="B48" s="86" t="s">
        <v>54</v>
      </c>
      <c r="C48" s="87"/>
      <c r="D48" s="88"/>
      <c r="E48" s="93"/>
      <c r="F48" s="90"/>
    </row>
    <row r="49" spans="1:6" ht="14.25">
      <c r="A49" s="72"/>
      <c r="B49" s="86" t="s">
        <v>55</v>
      </c>
      <c r="C49" s="87"/>
      <c r="D49" s="88"/>
      <c r="E49" s="93"/>
      <c r="F49" s="90"/>
    </row>
    <row r="50" spans="1:6" ht="14.25">
      <c r="A50" s="72"/>
      <c r="B50" s="86" t="s">
        <v>56</v>
      </c>
      <c r="C50" s="87"/>
      <c r="D50" s="88"/>
      <c r="E50" s="93"/>
      <c r="F50" s="90"/>
    </row>
    <row r="51" spans="1:6" ht="14.25">
      <c r="A51" s="72"/>
      <c r="B51" s="86" t="s">
        <v>57</v>
      </c>
      <c r="C51" s="87"/>
      <c r="D51" s="88"/>
      <c r="E51" s="93"/>
      <c r="F51" s="90"/>
    </row>
    <row r="52" spans="1:6" ht="14.25">
      <c r="A52" s="72"/>
      <c r="B52" s="86" t="s">
        <v>58</v>
      </c>
      <c r="C52" s="87"/>
      <c r="D52" s="88"/>
      <c r="E52" s="93"/>
      <c r="F52" s="90"/>
    </row>
    <row r="53" spans="1:6" ht="14.25">
      <c r="A53" s="72"/>
      <c r="B53" s="86" t="s">
        <v>59</v>
      </c>
      <c r="C53" s="87"/>
      <c r="D53" s="88"/>
      <c r="E53" s="93"/>
      <c r="F53" s="90"/>
    </row>
    <row r="54" spans="1:6" ht="14.25">
      <c r="A54" s="72"/>
      <c r="B54" s="86" t="s">
        <v>60</v>
      </c>
      <c r="C54" s="87"/>
      <c r="D54" s="88"/>
      <c r="E54" s="93"/>
      <c r="F54" s="90"/>
    </row>
    <row r="55" spans="1:6" ht="14.25">
      <c r="A55" s="72"/>
      <c r="B55" s="86" t="s">
        <v>61</v>
      </c>
      <c r="C55" s="87"/>
      <c r="D55" s="88"/>
      <c r="E55" s="93"/>
      <c r="F55" s="90"/>
    </row>
    <row r="56" spans="1:6" ht="14.25">
      <c r="A56" s="72"/>
      <c r="B56" s="86" t="s">
        <v>62</v>
      </c>
      <c r="C56" s="87"/>
      <c r="D56" s="88"/>
      <c r="E56" s="93"/>
      <c r="F56" s="90"/>
    </row>
    <row r="57" spans="1:6" ht="14.25">
      <c r="A57" s="72"/>
      <c r="B57" s="86" t="s">
        <v>63</v>
      </c>
      <c r="C57" s="87"/>
      <c r="D57" s="88"/>
      <c r="E57" s="93"/>
      <c r="F57" s="90"/>
    </row>
    <row r="58" spans="1:6" ht="14.25">
      <c r="A58" s="72"/>
      <c r="B58" s="86" t="s">
        <v>64</v>
      </c>
      <c r="C58" s="87"/>
      <c r="D58" s="88"/>
      <c r="E58" s="93"/>
      <c r="F58" s="90"/>
    </row>
    <row r="59" spans="1:6" ht="14.25">
      <c r="A59" s="72"/>
      <c r="B59" s="86" t="s">
        <v>65</v>
      </c>
      <c r="C59" s="87"/>
      <c r="D59" s="88"/>
      <c r="E59" s="93"/>
      <c r="F59" s="90"/>
    </row>
    <row r="60" spans="1:6" ht="14.25">
      <c r="A60" s="72"/>
      <c r="B60" s="86" t="s">
        <v>66</v>
      </c>
      <c r="C60" s="87"/>
      <c r="D60" s="88"/>
      <c r="E60" s="93"/>
      <c r="F60" s="90"/>
    </row>
    <row r="61" spans="1:6" ht="14.25">
      <c r="A61" s="72"/>
      <c r="B61" s="86" t="s">
        <v>67</v>
      </c>
      <c r="C61" s="87"/>
      <c r="D61" s="88"/>
      <c r="E61" s="93"/>
      <c r="F61" s="90"/>
    </row>
    <row r="62" spans="1:6" ht="14.25">
      <c r="A62" s="72"/>
      <c r="B62" s="86" t="s">
        <v>68</v>
      </c>
      <c r="C62" s="87"/>
      <c r="D62" s="88"/>
      <c r="E62" s="93"/>
      <c r="F62" s="90"/>
    </row>
    <row r="63" spans="1:6" ht="14.25">
      <c r="A63" s="72"/>
      <c r="B63" s="86" t="s">
        <v>69</v>
      </c>
      <c r="C63" s="87"/>
      <c r="D63" s="88"/>
      <c r="E63" s="93"/>
      <c r="F63" s="90"/>
    </row>
    <row r="64" spans="1:6" ht="14.25">
      <c r="A64" s="72"/>
      <c r="B64" s="86" t="s">
        <v>70</v>
      </c>
      <c r="C64" s="87"/>
      <c r="D64" s="88"/>
      <c r="E64" s="93"/>
      <c r="F64" s="90"/>
    </row>
    <row r="65" spans="1:6" ht="14.25">
      <c r="A65" s="72"/>
      <c r="B65" s="86" t="s">
        <v>71</v>
      </c>
      <c r="C65" s="87"/>
      <c r="D65" s="88"/>
      <c r="E65" s="93"/>
      <c r="F65" s="90"/>
    </row>
    <row r="66" spans="1:6" ht="14.25">
      <c r="A66" s="72"/>
      <c r="B66" s="86" t="s">
        <v>72</v>
      </c>
      <c r="C66" s="87"/>
      <c r="D66" s="88"/>
      <c r="E66" s="93"/>
      <c r="F66" s="90"/>
    </row>
    <row r="67" spans="1:6" ht="14.25">
      <c r="A67" s="72"/>
      <c r="B67" s="86" t="s">
        <v>73</v>
      </c>
      <c r="C67" s="87"/>
      <c r="D67" s="88"/>
      <c r="E67" s="93"/>
      <c r="F67" s="90"/>
    </row>
    <row r="68" spans="1:6" ht="14.25">
      <c r="A68" s="72"/>
      <c r="B68" s="86" t="s">
        <v>74</v>
      </c>
      <c r="C68" s="87"/>
      <c r="D68" s="88"/>
      <c r="E68" s="93"/>
      <c r="F68" s="90"/>
    </row>
    <row r="69" spans="1:6" ht="14.25">
      <c r="A69" s="72"/>
      <c r="B69" s="86" t="s">
        <v>75</v>
      </c>
      <c r="C69" s="87"/>
      <c r="D69" s="88"/>
      <c r="E69" s="93"/>
      <c r="F69" s="90"/>
    </row>
    <row r="70" spans="1:6" ht="14.25">
      <c r="A70" s="72"/>
      <c r="B70" s="86" t="s">
        <v>76</v>
      </c>
      <c r="C70" s="87"/>
      <c r="D70" s="88"/>
      <c r="E70" s="93"/>
      <c r="F70" s="90"/>
    </row>
    <row r="71" spans="1:6" ht="14.25">
      <c r="A71" s="72"/>
      <c r="B71" s="86" t="s">
        <v>77</v>
      </c>
      <c r="C71" s="87"/>
      <c r="D71" s="88"/>
      <c r="E71" s="93"/>
      <c r="F71" s="90"/>
    </row>
    <row r="72" spans="1:6" ht="14.25">
      <c r="A72" s="72"/>
      <c r="B72" s="86" t="s">
        <v>78</v>
      </c>
      <c r="C72" s="87"/>
      <c r="D72" s="88"/>
      <c r="E72" s="93"/>
      <c r="F72" s="90"/>
    </row>
    <row r="73" spans="1:6" ht="14.25">
      <c r="A73" s="72"/>
      <c r="B73" s="86" t="s">
        <v>79</v>
      </c>
      <c r="C73" s="87"/>
      <c r="D73" s="88"/>
      <c r="E73" s="93"/>
      <c r="F73" s="90"/>
    </row>
    <row r="74" spans="1:6" ht="14.25">
      <c r="A74" s="72"/>
      <c r="B74" s="86" t="s">
        <v>80</v>
      </c>
      <c r="C74" s="87"/>
      <c r="D74" s="88"/>
      <c r="E74" s="93"/>
      <c r="F74" s="90"/>
    </row>
    <row r="75" spans="1:6" ht="14.25">
      <c r="A75" s="72"/>
      <c r="B75" s="86" t="s">
        <v>81</v>
      </c>
      <c r="C75" s="87"/>
      <c r="D75" s="88"/>
      <c r="E75" s="93"/>
      <c r="F75" s="90"/>
    </row>
    <row r="76" spans="1:6" ht="14.25">
      <c r="A76" s="72"/>
      <c r="B76" s="86" t="s">
        <v>82</v>
      </c>
      <c r="C76" s="87"/>
      <c r="D76" s="88"/>
      <c r="E76" s="93"/>
      <c r="F76" s="90"/>
    </row>
    <row r="77" spans="1:6" ht="14.25">
      <c r="A77" s="72"/>
      <c r="B77" s="86" t="s">
        <v>83</v>
      </c>
      <c r="C77" s="87"/>
      <c r="D77" s="88"/>
      <c r="E77" s="93"/>
      <c r="F77" s="90"/>
    </row>
    <row r="78" spans="1:6" ht="14.25">
      <c r="A78" s="72"/>
      <c r="B78" s="86" t="s">
        <v>84</v>
      </c>
      <c r="C78" s="87"/>
      <c r="D78" s="88"/>
      <c r="E78" s="93"/>
      <c r="F78" s="90"/>
    </row>
    <row r="79" spans="1:6" ht="14.25">
      <c r="A79" s="72"/>
      <c r="B79" s="86" t="s">
        <v>85</v>
      </c>
      <c r="C79" s="87"/>
      <c r="D79" s="88"/>
      <c r="E79" s="93"/>
      <c r="F79" s="90"/>
    </row>
    <row r="80" spans="1:6" ht="14.25">
      <c r="A80" s="72"/>
      <c r="B80" s="86" t="s">
        <v>86</v>
      </c>
      <c r="C80" s="87"/>
      <c r="D80" s="88"/>
      <c r="E80" s="93"/>
      <c r="F80" s="90"/>
    </row>
    <row r="81" spans="1:6" ht="14.25">
      <c r="A81" s="72"/>
      <c r="B81" s="86" t="s">
        <v>87</v>
      </c>
      <c r="C81" s="87"/>
      <c r="D81" s="88"/>
      <c r="E81" s="93"/>
      <c r="F81" s="90"/>
    </row>
    <row r="82" spans="1:6" ht="14.25">
      <c r="A82" s="72"/>
      <c r="B82" s="86" t="s">
        <v>88</v>
      </c>
      <c r="C82" s="87"/>
      <c r="D82" s="88"/>
      <c r="E82" s="93"/>
      <c r="F82" s="90"/>
    </row>
    <row r="83" spans="1:6" ht="14.25">
      <c r="A83" s="72"/>
      <c r="B83" s="86" t="s">
        <v>89</v>
      </c>
      <c r="C83" s="87"/>
      <c r="D83" s="88"/>
      <c r="E83" s="93"/>
      <c r="F83" s="90"/>
    </row>
    <row r="84" spans="1:6" ht="14.25">
      <c r="A84" s="72"/>
      <c r="B84" s="86" t="s">
        <v>90</v>
      </c>
      <c r="C84" s="87"/>
      <c r="D84" s="88"/>
      <c r="E84" s="93"/>
      <c r="F84" s="90"/>
    </row>
    <row r="85" spans="1:6" ht="14.25">
      <c r="A85" s="72"/>
      <c r="B85" s="86" t="s">
        <v>91</v>
      </c>
      <c r="C85" s="87"/>
      <c r="D85" s="88"/>
      <c r="E85" s="93"/>
      <c r="F85" s="90"/>
    </row>
    <row r="86" spans="1:6" ht="14.25">
      <c r="A86" s="72"/>
      <c r="B86" s="86" t="s">
        <v>92</v>
      </c>
      <c r="C86" s="87"/>
      <c r="D86" s="88"/>
      <c r="E86" s="93"/>
      <c r="F86" s="90"/>
    </row>
    <row r="87" spans="1:6" ht="14.25">
      <c r="A87" s="72"/>
      <c r="B87" s="86" t="s">
        <v>93</v>
      </c>
      <c r="C87" s="87"/>
      <c r="D87" s="88"/>
      <c r="E87" s="93"/>
      <c r="F87" s="90"/>
    </row>
    <row r="88" spans="1:6" ht="14.25">
      <c r="A88" s="72"/>
      <c r="B88" s="86" t="s">
        <v>94</v>
      </c>
      <c r="C88" s="87"/>
      <c r="D88" s="88"/>
      <c r="E88" s="93"/>
      <c r="F88" s="90"/>
    </row>
    <row r="89" spans="1:6" ht="14.25">
      <c r="A89" s="72"/>
      <c r="B89" s="86" t="s">
        <v>95</v>
      </c>
      <c r="C89" s="87"/>
      <c r="D89" s="88"/>
      <c r="E89" s="93"/>
      <c r="F89" s="90"/>
    </row>
    <row r="90" spans="1:6" ht="14.25">
      <c r="A90" s="72"/>
      <c r="B90" s="86" t="s">
        <v>96</v>
      </c>
      <c r="C90" s="87"/>
      <c r="D90" s="88"/>
      <c r="E90" s="93"/>
      <c r="F90" s="90"/>
    </row>
    <row r="91" spans="1:6" ht="14.25">
      <c r="A91" s="72"/>
      <c r="B91" s="86" t="s">
        <v>97</v>
      </c>
      <c r="C91" s="87"/>
      <c r="D91" s="88"/>
      <c r="E91" s="93"/>
      <c r="F91" s="90"/>
    </row>
    <row r="92" spans="1:6" ht="14.25">
      <c r="A92" s="72"/>
      <c r="B92" s="86" t="s">
        <v>98</v>
      </c>
      <c r="C92" s="87"/>
      <c r="D92" s="88"/>
      <c r="E92" s="93"/>
      <c r="F92" s="90"/>
    </row>
    <row r="93" spans="1:6" ht="14.25">
      <c r="A93" s="72"/>
      <c r="B93" s="86" t="s">
        <v>99</v>
      </c>
      <c r="C93" s="87"/>
      <c r="D93" s="88"/>
      <c r="E93" s="93"/>
      <c r="F93" s="90"/>
    </row>
    <row r="94" spans="1:6" ht="14.25">
      <c r="A94" s="72"/>
      <c r="B94" s="86" t="s">
        <v>100</v>
      </c>
      <c r="C94" s="87"/>
      <c r="D94" s="88"/>
      <c r="E94" s="93"/>
      <c r="F94" s="90"/>
    </row>
    <row r="95" spans="1:6" ht="14.25">
      <c r="A95" s="72"/>
      <c r="B95" s="86" t="s">
        <v>101</v>
      </c>
      <c r="C95" s="87"/>
      <c r="D95" s="88"/>
      <c r="E95" s="93"/>
      <c r="F95" s="90"/>
    </row>
    <row r="96" spans="1:6" ht="14.25">
      <c r="A96" s="72"/>
      <c r="B96" s="86" t="s">
        <v>102</v>
      </c>
      <c r="C96" s="87"/>
      <c r="D96" s="88"/>
      <c r="E96" s="93"/>
      <c r="F96" s="90"/>
    </row>
    <row r="97" spans="1:6" ht="14.25">
      <c r="A97" s="72"/>
      <c r="B97" s="86" t="s">
        <v>103</v>
      </c>
      <c r="C97" s="87"/>
      <c r="D97" s="88"/>
      <c r="E97" s="93"/>
      <c r="F97" s="90"/>
    </row>
    <row r="98" spans="1:6" ht="14.25">
      <c r="A98" s="72"/>
      <c r="B98" s="86" t="s">
        <v>104</v>
      </c>
      <c r="C98" s="87"/>
      <c r="D98" s="88"/>
      <c r="E98" s="93"/>
      <c r="F98" s="90"/>
    </row>
    <row r="99" spans="1:6" ht="14.25">
      <c r="A99" s="72"/>
      <c r="B99" s="86" t="s">
        <v>105</v>
      </c>
      <c r="C99" s="87"/>
      <c r="D99" s="88"/>
      <c r="E99" s="93"/>
      <c r="F99" s="90"/>
    </row>
    <row r="100" spans="1:6" ht="14.25">
      <c r="A100" s="72"/>
      <c r="B100" s="86" t="s">
        <v>106</v>
      </c>
      <c r="C100" s="87"/>
      <c r="D100" s="88"/>
      <c r="E100" s="93"/>
      <c r="F100" s="90"/>
    </row>
    <row r="101" spans="1:6" ht="14.25">
      <c r="A101" s="72"/>
      <c r="B101" s="86" t="s">
        <v>107</v>
      </c>
      <c r="C101" s="87"/>
      <c r="D101" s="88"/>
      <c r="E101" s="93"/>
      <c r="F101" s="90"/>
    </row>
    <row r="102" spans="1:6" ht="14.25">
      <c r="A102" s="72"/>
      <c r="B102" s="86" t="s">
        <v>108</v>
      </c>
      <c r="C102" s="87"/>
      <c r="D102" s="88"/>
      <c r="E102" s="93"/>
      <c r="F102" s="90"/>
    </row>
    <row r="103" spans="1:6" ht="14.25">
      <c r="A103" s="72"/>
      <c r="B103" s="86" t="s">
        <v>109</v>
      </c>
      <c r="C103" s="87"/>
      <c r="D103" s="88"/>
      <c r="E103" s="93"/>
      <c r="F103" s="90"/>
    </row>
    <row r="104" spans="1:6" ht="14.25">
      <c r="A104" s="72"/>
      <c r="B104" s="86" t="s">
        <v>110</v>
      </c>
      <c r="C104" s="87"/>
      <c r="D104" s="88"/>
      <c r="E104" s="93"/>
      <c r="F104" s="90"/>
    </row>
    <row r="105" spans="1:6" ht="14.25">
      <c r="A105" s="72"/>
      <c r="B105" s="86" t="s">
        <v>111</v>
      </c>
      <c r="C105" s="87"/>
      <c r="D105" s="88"/>
      <c r="E105" s="93"/>
      <c r="F105" s="90"/>
    </row>
    <row r="106" spans="1:6" ht="14.25">
      <c r="A106" s="72"/>
      <c r="B106" s="86" t="s">
        <v>112</v>
      </c>
      <c r="C106" s="87"/>
      <c r="D106" s="88"/>
      <c r="E106" s="93"/>
      <c r="F106" s="90"/>
    </row>
    <row r="107" spans="1:6" ht="14.25">
      <c r="A107" s="72"/>
      <c r="B107" s="86" t="s">
        <v>113</v>
      </c>
      <c r="C107" s="87"/>
      <c r="D107" s="88"/>
      <c r="E107" s="93"/>
      <c r="F107" s="90"/>
    </row>
    <row r="108" spans="1:6" ht="14.25">
      <c r="A108" s="72"/>
      <c r="B108" s="86" t="s">
        <v>114</v>
      </c>
      <c r="C108" s="87"/>
      <c r="D108" s="88"/>
      <c r="E108" s="93"/>
      <c r="F108" s="90"/>
    </row>
    <row r="109" spans="1:6" ht="14.25">
      <c r="A109" s="72"/>
      <c r="B109" s="86" t="s">
        <v>115</v>
      </c>
      <c r="C109" s="87"/>
      <c r="D109" s="88"/>
      <c r="E109" s="93"/>
      <c r="F109" s="90"/>
    </row>
    <row r="110" spans="1:6" ht="14.25">
      <c r="A110" s="72"/>
      <c r="B110" s="86" t="s">
        <v>116</v>
      </c>
      <c r="C110" s="87"/>
      <c r="D110" s="88"/>
      <c r="E110" s="93"/>
      <c r="F110" s="90"/>
    </row>
    <row r="111" spans="1:6" ht="14.25">
      <c r="A111" s="72"/>
      <c r="B111" s="86" t="s">
        <v>117</v>
      </c>
      <c r="C111" s="87"/>
      <c r="D111" s="88"/>
      <c r="E111" s="93"/>
      <c r="F111" s="90"/>
    </row>
    <row r="112" spans="1:6" ht="14.25">
      <c r="A112" s="72"/>
      <c r="B112" s="86" t="s">
        <v>118</v>
      </c>
      <c r="C112" s="87"/>
      <c r="D112" s="88"/>
      <c r="E112" s="93"/>
      <c r="F112" s="90"/>
    </row>
    <row r="113" spans="1:6" ht="14.25">
      <c r="A113" s="72"/>
      <c r="B113" s="86" t="s">
        <v>119</v>
      </c>
      <c r="C113" s="87"/>
      <c r="D113" s="88"/>
      <c r="E113" s="93"/>
      <c r="F113" s="90"/>
    </row>
    <row r="114" spans="1:6" ht="14.25">
      <c r="A114" s="72"/>
      <c r="B114" s="86" t="s">
        <v>120</v>
      </c>
      <c r="C114" s="87"/>
      <c r="D114" s="88"/>
      <c r="E114" s="93"/>
      <c r="F114" s="90"/>
    </row>
    <row r="115" spans="1:6" ht="14.25">
      <c r="A115" s="72"/>
      <c r="B115" s="86" t="s">
        <v>121</v>
      </c>
      <c r="C115" s="87"/>
      <c r="D115" s="88"/>
      <c r="E115" s="93"/>
      <c r="F115" s="90"/>
    </row>
    <row r="116" spans="1:6" ht="14.25">
      <c r="A116" s="72"/>
      <c r="B116" s="86" t="s">
        <v>122</v>
      </c>
      <c r="C116" s="87"/>
      <c r="D116" s="88"/>
      <c r="E116" s="93"/>
      <c r="F116" s="90"/>
    </row>
    <row r="117" spans="1:6" ht="14.25">
      <c r="A117" s="72"/>
      <c r="B117" s="86" t="s">
        <v>123</v>
      </c>
      <c r="C117" s="87"/>
      <c r="D117" s="88"/>
      <c r="E117" s="93"/>
      <c r="F117" s="90"/>
    </row>
    <row r="118" spans="1:6" ht="14.25">
      <c r="A118" s="72"/>
      <c r="B118" s="86" t="s">
        <v>124</v>
      </c>
      <c r="C118" s="87"/>
      <c r="D118" s="88"/>
      <c r="E118" s="93"/>
      <c r="F118" s="90"/>
    </row>
    <row r="119" spans="1:6" ht="14.25">
      <c r="A119" s="72"/>
      <c r="B119" s="86" t="s">
        <v>125</v>
      </c>
      <c r="C119" s="87"/>
      <c r="D119" s="88"/>
      <c r="E119" s="93"/>
      <c r="F119" s="90"/>
    </row>
    <row r="120" spans="1:6" ht="14.25">
      <c r="A120" s="72"/>
      <c r="B120" s="86" t="s">
        <v>126</v>
      </c>
      <c r="C120" s="87"/>
      <c r="D120" s="88"/>
      <c r="E120" s="93"/>
      <c r="F120" s="90"/>
    </row>
    <row r="121" spans="1:6" ht="14.25">
      <c r="A121" s="72"/>
      <c r="B121" s="86" t="s">
        <v>127</v>
      </c>
      <c r="C121" s="87"/>
      <c r="D121" s="88"/>
      <c r="E121" s="93"/>
      <c r="F121" s="90"/>
    </row>
    <row r="122" spans="1:6" ht="14.25">
      <c r="A122" s="72"/>
      <c r="B122" s="86" t="s">
        <v>128</v>
      </c>
      <c r="C122" s="87"/>
      <c r="D122" s="88"/>
      <c r="E122" s="93"/>
      <c r="F122" s="90"/>
    </row>
    <row r="123" spans="1:6" ht="14.25">
      <c r="A123" s="72"/>
      <c r="B123" s="86" t="s">
        <v>129</v>
      </c>
      <c r="C123" s="87"/>
      <c r="D123" s="88"/>
      <c r="E123" s="93"/>
      <c r="F123" s="90"/>
    </row>
    <row r="124" spans="1:6" ht="14.25">
      <c r="A124" s="72"/>
      <c r="B124" s="86" t="s">
        <v>130</v>
      </c>
      <c r="C124" s="87"/>
      <c r="D124" s="88"/>
      <c r="E124" s="93"/>
      <c r="F124" s="90"/>
    </row>
    <row r="125" spans="1:6" ht="14.25">
      <c r="A125" s="72"/>
      <c r="B125" s="86" t="s">
        <v>131</v>
      </c>
      <c r="C125" s="87"/>
      <c r="D125" s="88"/>
      <c r="E125" s="93"/>
      <c r="F125" s="90"/>
    </row>
    <row r="126" spans="1:6" ht="14.25">
      <c r="A126" s="72"/>
      <c r="B126" s="86" t="s">
        <v>132</v>
      </c>
      <c r="C126" s="87"/>
      <c r="D126" s="88"/>
      <c r="E126" s="93"/>
      <c r="F126" s="90"/>
    </row>
    <row r="127" spans="1:6" ht="14.25">
      <c r="A127" s="72"/>
      <c r="B127" s="86" t="s">
        <v>133</v>
      </c>
      <c r="C127" s="87"/>
      <c r="D127" s="88"/>
      <c r="E127" s="93"/>
      <c r="F127" s="90"/>
    </row>
    <row r="128" spans="1:6" ht="14.25">
      <c r="A128" s="72"/>
      <c r="B128" s="86" t="s">
        <v>134</v>
      </c>
      <c r="C128" s="87"/>
      <c r="D128" s="88"/>
      <c r="E128" s="93"/>
      <c r="F128" s="90"/>
    </row>
    <row r="129" spans="1:6" ht="14.25">
      <c r="A129" s="72"/>
      <c r="B129" s="86" t="s">
        <v>135</v>
      </c>
      <c r="C129" s="87"/>
      <c r="D129" s="88"/>
      <c r="E129" s="93"/>
      <c r="F129" s="90"/>
    </row>
    <row r="130" spans="1:6" ht="14.25">
      <c r="A130" s="72"/>
      <c r="B130" s="86" t="s">
        <v>136</v>
      </c>
      <c r="C130" s="87"/>
      <c r="D130" s="88"/>
      <c r="E130" s="93"/>
      <c r="F130" s="90"/>
    </row>
    <row r="131" spans="1:6" ht="14.25">
      <c r="A131" s="72"/>
      <c r="B131" s="86" t="s">
        <v>137</v>
      </c>
      <c r="C131" s="87"/>
      <c r="D131" s="88"/>
      <c r="E131" s="93"/>
      <c r="F131" s="90"/>
    </row>
    <row r="132" spans="1:6" ht="14.25">
      <c r="A132" s="72"/>
      <c r="B132" s="86" t="s">
        <v>138</v>
      </c>
      <c r="C132" s="87"/>
      <c r="D132" s="88"/>
      <c r="E132" s="93"/>
      <c r="F132" s="90"/>
    </row>
    <row r="133" spans="1:6" ht="14.25">
      <c r="A133" s="72"/>
      <c r="B133" s="86" t="s">
        <v>139</v>
      </c>
      <c r="C133" s="87"/>
      <c r="D133" s="88"/>
      <c r="E133" s="93"/>
      <c r="F133" s="90"/>
    </row>
    <row r="134" spans="1:6" ht="14.25">
      <c r="A134" s="72"/>
      <c r="B134" s="86" t="s">
        <v>140</v>
      </c>
      <c r="C134" s="87"/>
      <c r="D134" s="88"/>
      <c r="E134" s="93"/>
      <c r="F134" s="90"/>
    </row>
    <row r="135" spans="1:6" ht="14.25">
      <c r="A135" s="72"/>
      <c r="B135" s="86" t="s">
        <v>141</v>
      </c>
      <c r="C135" s="87"/>
      <c r="D135" s="88"/>
      <c r="E135" s="93"/>
      <c r="F135" s="90"/>
    </row>
    <row r="136" spans="1:6" ht="14.25">
      <c r="A136" s="72"/>
      <c r="B136" s="86" t="s">
        <v>142</v>
      </c>
      <c r="C136" s="87"/>
      <c r="D136" s="88"/>
      <c r="E136" s="93"/>
      <c r="F136" s="90"/>
    </row>
    <row r="137" spans="1:6" ht="14.25">
      <c r="A137" s="72"/>
      <c r="B137" s="86" t="s">
        <v>143</v>
      </c>
      <c r="C137" s="87"/>
      <c r="D137" s="88"/>
      <c r="E137" s="93"/>
      <c r="F137" s="90"/>
    </row>
    <row r="138" spans="1:6" ht="14.25">
      <c r="A138" s="72"/>
      <c r="B138" s="86" t="s">
        <v>144</v>
      </c>
      <c r="C138" s="87"/>
      <c r="D138" s="88"/>
      <c r="E138" s="93"/>
      <c r="F138" s="90"/>
    </row>
    <row r="139" spans="1:6" ht="14.25">
      <c r="A139" s="72"/>
      <c r="B139" s="86" t="s">
        <v>145</v>
      </c>
      <c r="C139" s="87"/>
      <c r="D139" s="88"/>
      <c r="E139" s="93"/>
      <c r="F139" s="90"/>
    </row>
    <row r="140" spans="1:6" ht="14.25">
      <c r="A140" s="72"/>
      <c r="B140" s="86" t="s">
        <v>146</v>
      </c>
      <c r="C140" s="87"/>
      <c r="D140" s="88"/>
      <c r="E140" s="93"/>
      <c r="F140" s="90"/>
    </row>
    <row r="141" spans="1:6" ht="14.25">
      <c r="A141" s="72"/>
      <c r="B141" s="86" t="s">
        <v>147</v>
      </c>
      <c r="C141" s="87"/>
      <c r="D141" s="88"/>
      <c r="E141" s="93"/>
      <c r="F141" s="90"/>
    </row>
    <row r="142" spans="1:6" ht="14.25">
      <c r="A142" s="72"/>
      <c r="B142" s="86" t="s">
        <v>148</v>
      </c>
      <c r="C142" s="87"/>
      <c r="D142" s="88"/>
      <c r="E142" s="93"/>
      <c r="F142" s="90"/>
    </row>
    <row r="143" spans="1:6" ht="14.25">
      <c r="A143" s="72"/>
      <c r="B143" s="86" t="s">
        <v>149</v>
      </c>
      <c r="C143" s="87"/>
      <c r="D143" s="88"/>
      <c r="E143" s="93"/>
      <c r="F143" s="90"/>
    </row>
    <row r="144" spans="1:6" ht="14.25">
      <c r="A144" s="72"/>
      <c r="B144" s="86" t="s">
        <v>150</v>
      </c>
      <c r="C144" s="87"/>
      <c r="D144" s="88"/>
      <c r="E144" s="93"/>
      <c r="F144" s="90"/>
    </row>
    <row r="145" spans="1:6" ht="14.25">
      <c r="A145" s="72"/>
      <c r="B145" s="86" t="s">
        <v>151</v>
      </c>
      <c r="C145" s="87"/>
      <c r="D145" s="88"/>
      <c r="E145" s="93"/>
      <c r="F145" s="90"/>
    </row>
    <row r="146" spans="1:6" ht="14.25">
      <c r="A146" s="72"/>
      <c r="B146" s="86" t="s">
        <v>152</v>
      </c>
      <c r="C146" s="87"/>
      <c r="D146" s="88"/>
      <c r="E146" s="93"/>
      <c r="F146" s="90"/>
    </row>
    <row r="147" spans="1:6" ht="14.25">
      <c r="A147" s="72"/>
      <c r="B147" s="86" t="s">
        <v>153</v>
      </c>
      <c r="C147" s="87"/>
      <c r="D147" s="88"/>
      <c r="E147" s="93"/>
      <c r="F147" s="90"/>
    </row>
    <row r="148" spans="1:6" ht="14.25">
      <c r="A148" s="72"/>
      <c r="B148" s="86" t="s">
        <v>154</v>
      </c>
      <c r="C148" s="87"/>
      <c r="D148" s="88"/>
      <c r="E148" s="93"/>
      <c r="F148" s="90"/>
    </row>
    <row r="149" spans="1:6" ht="14.25">
      <c r="A149" s="72"/>
      <c r="B149" s="86" t="s">
        <v>155</v>
      </c>
      <c r="C149" s="87"/>
      <c r="D149" s="88"/>
      <c r="E149" s="93"/>
      <c r="F149" s="90"/>
    </row>
    <row r="150" spans="1:6" ht="14.25">
      <c r="A150" s="72"/>
      <c r="B150" s="86" t="s">
        <v>156</v>
      </c>
      <c r="C150" s="87"/>
      <c r="D150" s="88"/>
      <c r="E150" s="93"/>
      <c r="F150" s="90"/>
    </row>
    <row r="151" spans="1:6" ht="14.25">
      <c r="A151" s="72"/>
      <c r="B151" s="86" t="s">
        <v>157</v>
      </c>
      <c r="C151" s="87"/>
      <c r="D151" s="88"/>
      <c r="E151" s="93"/>
      <c r="F151" s="90"/>
    </row>
    <row r="152" spans="1:6" ht="14.25">
      <c r="A152" s="72"/>
      <c r="B152" s="86" t="s">
        <v>158</v>
      </c>
      <c r="C152" s="87"/>
      <c r="D152" s="88"/>
      <c r="E152" s="93"/>
      <c r="F152" s="90"/>
    </row>
    <row r="153" spans="1:6" ht="14.25">
      <c r="A153" s="72"/>
      <c r="B153" s="86" t="s">
        <v>159</v>
      </c>
      <c r="C153" s="87"/>
      <c r="D153" s="88"/>
      <c r="E153" s="93"/>
      <c r="F153" s="90"/>
    </row>
    <row r="154" spans="1:6" ht="14.25">
      <c r="A154" s="72"/>
      <c r="B154" s="86" t="s">
        <v>160</v>
      </c>
      <c r="C154" s="87"/>
      <c r="D154" s="88"/>
      <c r="E154" s="93"/>
      <c r="F154" s="90"/>
    </row>
    <row r="155" spans="1:6" ht="14.25">
      <c r="A155" s="72"/>
      <c r="B155" s="86" t="s">
        <v>161</v>
      </c>
      <c r="C155" s="87"/>
      <c r="D155" s="88"/>
      <c r="E155" s="93"/>
      <c r="F155" s="90"/>
    </row>
    <row r="156" spans="1:6" ht="14.25">
      <c r="A156" s="72"/>
      <c r="B156" s="86" t="s">
        <v>162</v>
      </c>
      <c r="C156" s="87"/>
      <c r="D156" s="88"/>
      <c r="E156" s="93"/>
      <c r="F156" s="90"/>
    </row>
    <row r="157" spans="1:6" ht="14.25">
      <c r="A157" s="72"/>
      <c r="B157" s="86" t="s">
        <v>163</v>
      </c>
      <c r="C157" s="87"/>
      <c r="D157" s="88"/>
      <c r="E157" s="93"/>
      <c r="F157" s="90"/>
    </row>
    <row r="158" spans="1:6" ht="14.25">
      <c r="A158" s="72"/>
      <c r="B158" s="86" t="s">
        <v>164</v>
      </c>
      <c r="C158" s="87"/>
      <c r="D158" s="88"/>
      <c r="E158" s="93"/>
      <c r="F158" s="90"/>
    </row>
    <row r="159" spans="1:6" ht="14.25">
      <c r="A159" s="72"/>
      <c r="B159" s="86" t="s">
        <v>165</v>
      </c>
      <c r="C159" s="87"/>
      <c r="D159" s="88"/>
      <c r="E159" s="93"/>
      <c r="F159" s="90"/>
    </row>
    <row r="160" spans="1:6" ht="14.25">
      <c r="A160" s="72"/>
      <c r="B160" s="86" t="s">
        <v>166</v>
      </c>
      <c r="C160" s="87"/>
      <c r="D160" s="88"/>
      <c r="E160" s="93"/>
      <c r="F160" s="90"/>
    </row>
    <row r="161" spans="1:6" ht="14.25">
      <c r="A161" s="72"/>
      <c r="B161" s="86" t="s">
        <v>167</v>
      </c>
      <c r="C161" s="87"/>
      <c r="D161" s="88"/>
      <c r="E161" s="93"/>
      <c r="F161" s="90"/>
    </row>
    <row r="162" spans="1:6" ht="14.25">
      <c r="A162" s="72"/>
      <c r="B162" s="86" t="s">
        <v>168</v>
      </c>
      <c r="C162" s="87"/>
      <c r="D162" s="88"/>
      <c r="E162" s="93"/>
      <c r="F162" s="90"/>
    </row>
    <row r="163" spans="1:6" ht="14.25">
      <c r="A163" s="72"/>
      <c r="B163" s="86" t="s">
        <v>169</v>
      </c>
      <c r="C163" s="87"/>
      <c r="D163" s="88"/>
      <c r="E163" s="93"/>
      <c r="F163" s="90"/>
    </row>
    <row r="164" spans="1:6" ht="14.25">
      <c r="A164" s="72"/>
      <c r="B164" s="86" t="s">
        <v>170</v>
      </c>
      <c r="C164" s="87"/>
      <c r="D164" s="88"/>
      <c r="E164" s="93"/>
      <c r="F164" s="90"/>
    </row>
    <row r="165" spans="1:6" ht="14.25">
      <c r="A165" s="72"/>
      <c r="B165" s="86" t="s">
        <v>171</v>
      </c>
      <c r="C165" s="87"/>
      <c r="D165" s="88"/>
      <c r="E165" s="93"/>
      <c r="F165" s="90"/>
    </row>
    <row r="166" spans="1:6" ht="14.25">
      <c r="A166" s="72"/>
      <c r="B166" s="86" t="s">
        <v>172</v>
      </c>
      <c r="C166" s="87"/>
      <c r="D166" s="88"/>
      <c r="E166" s="93"/>
      <c r="F166" s="90"/>
    </row>
    <row r="167" spans="1:6" ht="14.25">
      <c r="A167" s="72"/>
      <c r="B167" s="86" t="s">
        <v>173</v>
      </c>
      <c r="C167" s="87"/>
      <c r="D167" s="88"/>
      <c r="E167" s="93"/>
      <c r="F167" s="90"/>
    </row>
    <row r="168" spans="1:6" ht="14.25">
      <c r="A168" s="72"/>
      <c r="B168" s="86" t="s">
        <v>174</v>
      </c>
      <c r="C168" s="87"/>
      <c r="D168" s="88"/>
      <c r="E168" s="93"/>
      <c r="F168" s="90"/>
    </row>
    <row r="169" spans="1:6" ht="14.25">
      <c r="A169" s="72"/>
      <c r="B169" s="86" t="s">
        <v>175</v>
      </c>
      <c r="C169" s="87"/>
      <c r="D169" s="88"/>
      <c r="E169" s="93"/>
      <c r="F169" s="90"/>
    </row>
    <row r="170" spans="1:6" ht="14.25">
      <c r="A170" s="72"/>
      <c r="B170" s="86" t="s">
        <v>176</v>
      </c>
      <c r="C170" s="87"/>
      <c r="D170" s="88"/>
      <c r="E170" s="93"/>
      <c r="F170" s="90"/>
    </row>
    <row r="171" spans="1:6" ht="14.25">
      <c r="A171" s="72"/>
      <c r="B171" s="86" t="s">
        <v>177</v>
      </c>
      <c r="C171" s="87"/>
      <c r="D171" s="88"/>
      <c r="E171" s="93"/>
      <c r="F171" s="90"/>
    </row>
    <row r="172" spans="1:6" ht="14.25">
      <c r="A172" s="72"/>
      <c r="B172" s="86" t="s">
        <v>178</v>
      </c>
      <c r="C172" s="87"/>
      <c r="D172" s="88"/>
      <c r="E172" s="93"/>
      <c r="F172" s="90"/>
    </row>
    <row r="173" spans="1:6" ht="14.25">
      <c r="A173" s="72"/>
      <c r="B173" s="86" t="s">
        <v>179</v>
      </c>
      <c r="C173" s="87"/>
      <c r="D173" s="88"/>
      <c r="E173" s="93"/>
      <c r="F173" s="90"/>
    </row>
    <row r="174" spans="1:6" ht="14.25">
      <c r="A174" s="72"/>
      <c r="B174" s="86" t="s">
        <v>180</v>
      </c>
      <c r="C174" s="87"/>
      <c r="D174" s="88"/>
      <c r="E174" s="93"/>
      <c r="F174" s="90"/>
    </row>
    <row r="175" spans="1:6" ht="14.25">
      <c r="A175" s="72"/>
      <c r="B175" s="86" t="s">
        <v>181</v>
      </c>
      <c r="C175" s="87"/>
      <c r="D175" s="88"/>
      <c r="E175" s="93"/>
      <c r="F175" s="90"/>
    </row>
    <row r="176" spans="1:6" ht="14.25">
      <c r="A176" s="72"/>
      <c r="B176" s="86" t="s">
        <v>182</v>
      </c>
      <c r="C176" s="87"/>
      <c r="D176" s="88"/>
      <c r="E176" s="93"/>
      <c r="F176" s="90"/>
    </row>
    <row r="177" spans="1:6" ht="14.25">
      <c r="A177" s="72"/>
      <c r="B177" s="86" t="s">
        <v>183</v>
      </c>
      <c r="C177" s="87"/>
      <c r="D177" s="88"/>
      <c r="E177" s="93"/>
      <c r="F177" s="90"/>
    </row>
    <row r="178" spans="1:6" ht="14.25">
      <c r="A178" s="72"/>
      <c r="B178" s="86" t="s">
        <v>184</v>
      </c>
      <c r="C178" s="87"/>
      <c r="D178" s="88"/>
      <c r="E178" s="93"/>
      <c r="F178" s="90"/>
    </row>
    <row r="179" spans="1:6" ht="14.25">
      <c r="A179" s="72"/>
      <c r="B179" s="86" t="s">
        <v>185</v>
      </c>
      <c r="C179" s="87"/>
      <c r="D179" s="88"/>
      <c r="E179" s="93"/>
      <c r="F179" s="90"/>
    </row>
    <row r="180" spans="1:6" ht="14.25">
      <c r="A180" s="72"/>
      <c r="B180" s="86" t="s">
        <v>186</v>
      </c>
      <c r="C180" s="87"/>
      <c r="D180" s="88"/>
      <c r="E180" s="93"/>
      <c r="F180" s="90"/>
    </row>
    <row r="181" spans="1:6" ht="14.25">
      <c r="A181" s="72"/>
      <c r="B181" s="86" t="s">
        <v>187</v>
      </c>
      <c r="C181" s="87"/>
      <c r="D181" s="88"/>
      <c r="E181" s="93"/>
      <c r="F181" s="90"/>
    </row>
    <row r="182" spans="1:6" ht="14.25">
      <c r="A182" s="72"/>
      <c r="B182" s="86" t="s">
        <v>188</v>
      </c>
      <c r="C182" s="87"/>
      <c r="D182" s="88"/>
      <c r="E182" s="93"/>
      <c r="F182" s="90"/>
    </row>
    <row r="183" spans="1:6" ht="14.25">
      <c r="A183" s="72"/>
      <c r="B183" s="86" t="s">
        <v>189</v>
      </c>
      <c r="C183" s="87"/>
      <c r="D183" s="88"/>
      <c r="E183" s="93"/>
      <c r="F183" s="90"/>
    </row>
    <row r="184" spans="1:6" ht="14.25">
      <c r="A184" s="72"/>
      <c r="B184" s="86" t="s">
        <v>190</v>
      </c>
      <c r="C184" s="87"/>
      <c r="D184" s="88"/>
      <c r="E184" s="93"/>
      <c r="F184" s="90"/>
    </row>
    <row r="185" spans="1:6" ht="14.25">
      <c r="A185" s="72"/>
      <c r="B185" s="86" t="s">
        <v>191</v>
      </c>
      <c r="C185" s="87"/>
      <c r="D185" s="88"/>
      <c r="E185" s="93"/>
      <c r="F185" s="90"/>
    </row>
    <row r="186" spans="1:6" ht="14.25">
      <c r="A186" s="72"/>
      <c r="B186" s="86" t="s">
        <v>192</v>
      </c>
      <c r="C186" s="87"/>
      <c r="D186" s="88"/>
      <c r="E186" s="93"/>
      <c r="F186" s="90"/>
    </row>
    <row r="187" spans="1:6" ht="14.25">
      <c r="A187" s="72"/>
      <c r="B187" s="86" t="s">
        <v>193</v>
      </c>
      <c r="C187" s="87"/>
      <c r="D187" s="88"/>
      <c r="E187" s="93"/>
      <c r="F187" s="90"/>
    </row>
    <row r="188" spans="1:6" ht="14.25">
      <c r="A188" s="72"/>
      <c r="B188" s="86" t="s">
        <v>194</v>
      </c>
      <c r="C188" s="87"/>
      <c r="D188" s="88"/>
      <c r="E188" s="93"/>
      <c r="F188" s="90"/>
    </row>
    <row r="189" spans="1:6" ht="14.25">
      <c r="A189" s="72"/>
      <c r="B189" s="86" t="s">
        <v>195</v>
      </c>
      <c r="C189" s="87"/>
      <c r="D189" s="88"/>
      <c r="E189" s="93"/>
      <c r="F189" s="90"/>
    </row>
    <row r="190" spans="1:6" ht="14.25">
      <c r="A190" s="72"/>
      <c r="B190" s="86" t="s">
        <v>196</v>
      </c>
      <c r="C190" s="87"/>
      <c r="D190" s="88"/>
      <c r="E190" s="93"/>
      <c r="F190" s="90"/>
    </row>
    <row r="191" spans="1:6" ht="14.25">
      <c r="A191" s="72"/>
      <c r="B191" s="86" t="s">
        <v>197</v>
      </c>
      <c r="C191" s="87"/>
      <c r="D191" s="88"/>
      <c r="E191" s="93"/>
      <c r="F191" s="90"/>
    </row>
    <row r="192" spans="1:6" ht="14.25">
      <c r="A192" s="72"/>
      <c r="B192" s="86" t="s">
        <v>198</v>
      </c>
      <c r="C192" s="87"/>
      <c r="D192" s="88"/>
      <c r="E192" s="93"/>
      <c r="F192" s="90"/>
    </row>
    <row r="193" spans="1:6" ht="14.25">
      <c r="A193" s="72"/>
      <c r="B193" s="86" t="s">
        <v>199</v>
      </c>
      <c r="C193" s="87"/>
      <c r="D193" s="88"/>
      <c r="E193" s="93"/>
      <c r="F193" s="90"/>
    </row>
    <row r="194" spans="1:6" ht="14.25">
      <c r="A194" s="72"/>
      <c r="B194" s="86" t="s">
        <v>200</v>
      </c>
      <c r="C194" s="87"/>
      <c r="D194" s="88"/>
      <c r="E194" s="93"/>
      <c r="F194" s="90"/>
    </row>
    <row r="195" spans="1:6" ht="14.25">
      <c r="A195" s="72"/>
      <c r="B195" s="86" t="s">
        <v>201</v>
      </c>
      <c r="C195" s="87"/>
      <c r="D195" s="88"/>
      <c r="E195" s="93"/>
      <c r="F195" s="90"/>
    </row>
    <row r="196" spans="1:6" ht="14.25">
      <c r="A196" s="72"/>
      <c r="B196" s="86" t="s">
        <v>202</v>
      </c>
      <c r="C196" s="87"/>
      <c r="D196" s="88"/>
      <c r="E196" s="93"/>
      <c r="F196" s="90"/>
    </row>
    <row r="197" spans="1:6" ht="14.25">
      <c r="A197" s="72"/>
      <c r="B197" s="86" t="s">
        <v>203</v>
      </c>
      <c r="C197" s="87"/>
      <c r="D197" s="88"/>
      <c r="E197" s="93"/>
      <c r="F197" s="90"/>
    </row>
    <row r="198" spans="1:6" ht="14.25">
      <c r="A198" s="72"/>
      <c r="B198" s="86" t="s">
        <v>204</v>
      </c>
      <c r="C198" s="87"/>
      <c r="D198" s="88"/>
      <c r="E198" s="93"/>
      <c r="F198" s="90"/>
    </row>
    <row r="199" spans="1:6" ht="14.25">
      <c r="A199" s="72"/>
      <c r="B199" s="86" t="s">
        <v>205</v>
      </c>
      <c r="C199" s="87"/>
      <c r="D199" s="88"/>
      <c r="E199" s="93"/>
      <c r="F199" s="90"/>
    </row>
    <row r="200" spans="1:6" ht="14.25">
      <c r="A200" s="72"/>
      <c r="B200" s="86" t="s">
        <v>206</v>
      </c>
      <c r="C200" s="87"/>
      <c r="D200" s="88"/>
      <c r="E200" s="93"/>
      <c r="F200" s="90"/>
    </row>
    <row r="201" spans="1:6" ht="14.25">
      <c r="A201" s="72"/>
      <c r="B201" s="86" t="s">
        <v>207</v>
      </c>
      <c r="C201" s="87"/>
      <c r="D201" s="88"/>
      <c r="E201" s="93"/>
      <c r="F201" s="90"/>
    </row>
    <row r="202" spans="1:6" ht="14.25">
      <c r="A202" s="72"/>
      <c r="B202" s="86" t="s">
        <v>208</v>
      </c>
      <c r="C202" s="87"/>
      <c r="D202" s="88"/>
      <c r="E202" s="93"/>
      <c r="F202" s="90"/>
    </row>
    <row r="203" spans="1:6" ht="14.25">
      <c r="A203" s="72"/>
      <c r="B203" s="86" t="s">
        <v>209</v>
      </c>
      <c r="C203" s="87"/>
      <c r="D203" s="88"/>
      <c r="E203" s="93"/>
      <c r="F203" s="90"/>
    </row>
    <row r="204" spans="1:6" ht="14.25">
      <c r="A204" s="72"/>
      <c r="B204" s="86" t="s">
        <v>210</v>
      </c>
      <c r="C204" s="87"/>
      <c r="D204" s="88"/>
      <c r="E204" s="93"/>
      <c r="F204" s="90"/>
    </row>
    <row r="205" spans="1:6" ht="14.25">
      <c r="A205" s="72"/>
      <c r="B205" s="86" t="s">
        <v>211</v>
      </c>
      <c r="C205" s="87"/>
      <c r="D205" s="88"/>
      <c r="E205" s="93"/>
      <c r="F205" s="90"/>
    </row>
    <row r="206" spans="1:6" ht="14.25">
      <c r="A206" s="72"/>
      <c r="B206" s="86" t="s">
        <v>212</v>
      </c>
      <c r="C206" s="87"/>
      <c r="D206" s="88"/>
      <c r="E206" s="93"/>
      <c r="F206" s="90"/>
    </row>
    <row r="207" spans="1:6" ht="14.25">
      <c r="A207" s="72"/>
      <c r="B207" s="86" t="s">
        <v>213</v>
      </c>
      <c r="C207" s="87"/>
      <c r="D207" s="88"/>
      <c r="E207" s="93"/>
      <c r="F207" s="90"/>
    </row>
    <row r="208" spans="1:6" ht="14.25">
      <c r="A208" s="72"/>
      <c r="B208" s="86" t="s">
        <v>214</v>
      </c>
      <c r="C208" s="87"/>
      <c r="D208" s="88"/>
      <c r="E208" s="93"/>
      <c r="F208" s="90"/>
    </row>
    <row r="209" spans="1:6" ht="14.25">
      <c r="A209" s="72"/>
      <c r="B209" s="86" t="s">
        <v>215</v>
      </c>
      <c r="C209" s="87"/>
      <c r="D209" s="88"/>
      <c r="E209" s="93"/>
      <c r="F209" s="90"/>
    </row>
    <row r="210" spans="1:6" ht="14.25">
      <c r="A210" s="72"/>
      <c r="B210" s="86" t="s">
        <v>216</v>
      </c>
      <c r="C210" s="87"/>
      <c r="D210" s="88"/>
      <c r="E210" s="93"/>
      <c r="F210" s="90"/>
    </row>
    <row r="211" spans="1:6" ht="14.25">
      <c r="A211" s="72"/>
      <c r="B211" s="86" t="s">
        <v>217</v>
      </c>
      <c r="C211" s="87"/>
      <c r="D211" s="88"/>
      <c r="E211" s="93"/>
      <c r="F211" s="90"/>
    </row>
    <row r="212" spans="1:6" ht="14.25">
      <c r="A212" s="72"/>
      <c r="B212" s="86" t="s">
        <v>218</v>
      </c>
      <c r="C212" s="87"/>
      <c r="D212" s="88"/>
      <c r="E212" s="93"/>
      <c r="F212" s="90"/>
    </row>
    <row r="213" spans="1:6" ht="14.25">
      <c r="A213" s="72"/>
      <c r="B213" s="86" t="s">
        <v>219</v>
      </c>
      <c r="C213" s="87"/>
      <c r="D213" s="88"/>
      <c r="E213" s="93"/>
      <c r="F213" s="90"/>
    </row>
    <row r="214" spans="1:6" ht="14.25">
      <c r="A214" s="72"/>
      <c r="B214" s="86" t="s">
        <v>220</v>
      </c>
      <c r="C214" s="87"/>
      <c r="D214" s="88"/>
      <c r="E214" s="93"/>
      <c r="F214" s="90"/>
    </row>
    <row r="215" spans="1:6" ht="14.25">
      <c r="A215" s="72"/>
      <c r="B215" s="86" t="s">
        <v>221</v>
      </c>
      <c r="C215" s="87"/>
      <c r="D215" s="88"/>
      <c r="E215" s="93"/>
      <c r="F215" s="90"/>
    </row>
    <row r="216" spans="1:6" ht="14.25">
      <c r="A216" s="72"/>
      <c r="B216" s="86" t="s">
        <v>222</v>
      </c>
      <c r="C216" s="87"/>
      <c r="D216" s="88"/>
      <c r="E216" s="93"/>
      <c r="F216" s="90"/>
    </row>
    <row r="217" spans="1:6" ht="14.25">
      <c r="A217" s="72"/>
      <c r="B217" s="86" t="s">
        <v>223</v>
      </c>
      <c r="C217" s="87"/>
      <c r="D217" s="88"/>
      <c r="E217" s="93"/>
      <c r="F217" s="90"/>
    </row>
    <row r="218" spans="1:6" ht="14.25">
      <c r="A218" s="72"/>
      <c r="B218" s="86" t="s">
        <v>224</v>
      </c>
      <c r="C218" s="87"/>
      <c r="D218" s="88"/>
      <c r="E218" s="93"/>
      <c r="F218" s="90"/>
    </row>
    <row r="219" spans="1:6" ht="14.25">
      <c r="A219" s="72"/>
      <c r="B219" s="86" t="s">
        <v>225</v>
      </c>
      <c r="C219" s="87"/>
      <c r="D219" s="88"/>
      <c r="E219" s="93"/>
      <c r="F219" s="90"/>
    </row>
    <row r="220" spans="1:6" ht="14.25">
      <c r="A220" s="72"/>
      <c r="B220" s="86" t="s">
        <v>226</v>
      </c>
      <c r="C220" s="87"/>
      <c r="D220" s="88"/>
      <c r="E220" s="93"/>
      <c r="F220" s="90"/>
    </row>
    <row r="221" spans="1:6" ht="14.25">
      <c r="A221" s="72"/>
      <c r="B221" s="86" t="s">
        <v>227</v>
      </c>
      <c r="C221" s="87"/>
      <c r="D221" s="88"/>
      <c r="E221" s="93"/>
      <c r="F221" s="90"/>
    </row>
    <row r="222" spans="1:6" ht="14.25">
      <c r="A222" s="72"/>
      <c r="B222" s="86" t="s">
        <v>228</v>
      </c>
      <c r="C222" s="87"/>
      <c r="D222" s="88"/>
      <c r="E222" s="93"/>
      <c r="F222" s="90"/>
    </row>
    <row r="223" spans="1:6" ht="14.25">
      <c r="A223" s="72"/>
      <c r="B223" s="86" t="s">
        <v>229</v>
      </c>
      <c r="C223" s="87"/>
      <c r="D223" s="88"/>
      <c r="E223" s="93"/>
      <c r="F223" s="90"/>
    </row>
    <row r="224" spans="1:6" ht="14.25">
      <c r="A224" s="72"/>
      <c r="B224" s="86" t="s">
        <v>230</v>
      </c>
      <c r="C224" s="87"/>
      <c r="D224" s="88"/>
      <c r="E224" s="93"/>
      <c r="F224" s="90"/>
    </row>
    <row r="225" spans="1:6" ht="14.25">
      <c r="A225" s="72"/>
      <c r="B225" s="86" t="s">
        <v>231</v>
      </c>
      <c r="C225" s="87"/>
      <c r="D225" s="88"/>
      <c r="E225" s="93"/>
      <c r="F225" s="90"/>
    </row>
    <row r="226" spans="1:6" ht="14.25">
      <c r="A226" s="72"/>
      <c r="B226" s="86" t="s">
        <v>232</v>
      </c>
      <c r="C226" s="87"/>
      <c r="D226" s="88"/>
      <c r="E226" s="93"/>
      <c r="F226" s="90"/>
    </row>
    <row r="227" spans="1:6" ht="14.25">
      <c r="A227" s="72"/>
      <c r="B227" s="86" t="s">
        <v>233</v>
      </c>
      <c r="C227" s="87"/>
      <c r="D227" s="88"/>
      <c r="E227" s="93"/>
      <c r="F227" s="90"/>
    </row>
    <row r="228" spans="1:6" ht="14.25">
      <c r="A228" s="72"/>
      <c r="B228" s="86" t="s">
        <v>234</v>
      </c>
      <c r="C228" s="87"/>
      <c r="D228" s="88"/>
      <c r="E228" s="93"/>
      <c r="F228" s="90"/>
    </row>
    <row r="229" spans="1:6" ht="14.25">
      <c r="A229" s="72"/>
      <c r="B229" s="86" t="s">
        <v>235</v>
      </c>
      <c r="C229" s="87"/>
      <c r="D229" s="88"/>
      <c r="E229" s="93"/>
      <c r="F229" s="90"/>
    </row>
    <row r="230" spans="1:6" ht="14.25">
      <c r="A230" s="72"/>
      <c r="B230" s="86" t="s">
        <v>236</v>
      </c>
      <c r="C230" s="87"/>
      <c r="D230" s="88"/>
      <c r="E230" s="93"/>
      <c r="F230" s="90"/>
    </row>
    <row r="231" spans="1:6" ht="14.25">
      <c r="A231" s="72"/>
      <c r="B231" s="86" t="s">
        <v>237</v>
      </c>
      <c r="C231" s="87"/>
      <c r="D231" s="88"/>
      <c r="E231" s="93"/>
      <c r="F231" s="90"/>
    </row>
    <row r="232" spans="1:6" ht="14.25">
      <c r="A232" s="72"/>
      <c r="B232" s="86" t="s">
        <v>238</v>
      </c>
      <c r="C232" s="87"/>
      <c r="D232" s="88"/>
      <c r="E232" s="93"/>
      <c r="F232" s="90"/>
    </row>
    <row r="233" spans="1:6" ht="14.25">
      <c r="A233" s="72"/>
      <c r="B233" s="86" t="s">
        <v>239</v>
      </c>
      <c r="C233" s="87"/>
      <c r="D233" s="88"/>
      <c r="E233" s="93"/>
      <c r="F233" s="90"/>
    </row>
    <row r="234" spans="1:6" ht="14.25">
      <c r="A234" s="72"/>
      <c r="B234" s="86" t="s">
        <v>240</v>
      </c>
      <c r="C234" s="87"/>
      <c r="D234" s="88"/>
      <c r="E234" s="93"/>
      <c r="F234" s="90"/>
    </row>
    <row r="235" spans="1:6" ht="14.25">
      <c r="A235" s="72"/>
      <c r="B235" s="86" t="s">
        <v>241</v>
      </c>
      <c r="C235" s="87"/>
      <c r="D235" s="88"/>
      <c r="E235" s="93"/>
      <c r="F235" s="90"/>
    </row>
    <row r="236" spans="1:6" ht="14.25">
      <c r="A236" s="72"/>
      <c r="B236" s="86" t="s">
        <v>242</v>
      </c>
      <c r="C236" s="87"/>
      <c r="D236" s="88"/>
      <c r="E236" s="93"/>
      <c r="F236" s="90"/>
    </row>
    <row r="237" spans="1:6" ht="14.25">
      <c r="A237" s="72"/>
      <c r="B237" s="86" t="s">
        <v>243</v>
      </c>
      <c r="C237" s="87"/>
      <c r="D237" s="88"/>
      <c r="E237" s="93"/>
      <c r="F237" s="90"/>
    </row>
    <row r="238" spans="1:6" ht="14.25">
      <c r="A238" s="72"/>
      <c r="B238" s="86" t="s">
        <v>244</v>
      </c>
      <c r="C238" s="87"/>
      <c r="D238" s="88"/>
      <c r="E238" s="93"/>
      <c r="F238" s="90"/>
    </row>
    <row r="239" spans="1:6" ht="14.25">
      <c r="A239" s="72"/>
      <c r="B239" s="86" t="s">
        <v>245</v>
      </c>
      <c r="C239" s="87"/>
      <c r="D239" s="88"/>
      <c r="E239" s="93"/>
      <c r="F239" s="90"/>
    </row>
    <row r="240" spans="1:6" ht="14.25">
      <c r="A240" s="72"/>
      <c r="B240" s="86" t="s">
        <v>246</v>
      </c>
      <c r="C240" s="87"/>
      <c r="D240" s="88"/>
      <c r="E240" s="93"/>
      <c r="F240" s="90"/>
    </row>
    <row r="241" spans="1:6" ht="14.25">
      <c r="A241" s="72"/>
      <c r="B241" s="86" t="s">
        <v>247</v>
      </c>
      <c r="C241" s="87"/>
      <c r="D241" s="88"/>
      <c r="E241" s="93"/>
      <c r="F241" s="90"/>
    </row>
    <row r="242" spans="1:6" ht="14.25">
      <c r="A242" s="72"/>
      <c r="B242" s="86" t="s">
        <v>248</v>
      </c>
      <c r="C242" s="87"/>
      <c r="D242" s="88"/>
      <c r="E242" s="93"/>
      <c r="F242" s="90"/>
    </row>
    <row r="243" spans="1:6" ht="14.25">
      <c r="A243" s="72"/>
      <c r="B243" s="86" t="s">
        <v>249</v>
      </c>
      <c r="C243" s="87"/>
      <c r="D243" s="88"/>
      <c r="E243" s="93"/>
      <c r="F243" s="90"/>
    </row>
    <row r="244" spans="1:6" ht="14.25">
      <c r="A244" s="72"/>
      <c r="B244" s="86" t="s">
        <v>250</v>
      </c>
      <c r="C244" s="87"/>
      <c r="D244" s="88"/>
      <c r="E244" s="93"/>
      <c r="F244" s="90"/>
    </row>
    <row r="245" spans="1:6" ht="14.25">
      <c r="A245" s="72"/>
      <c r="B245" s="86" t="s">
        <v>251</v>
      </c>
      <c r="C245" s="87"/>
      <c r="D245" s="88"/>
      <c r="E245" s="93"/>
      <c r="F245" s="90"/>
    </row>
    <row r="246" spans="1:6" ht="14.25">
      <c r="A246" s="72"/>
      <c r="B246" s="86" t="s">
        <v>252</v>
      </c>
      <c r="C246" s="87"/>
      <c r="D246" s="88"/>
      <c r="E246" s="93"/>
      <c r="F246" s="90"/>
    </row>
    <row r="247" spans="1:6" ht="14.25">
      <c r="A247" s="72"/>
      <c r="B247" s="86" t="s">
        <v>253</v>
      </c>
      <c r="C247" s="87"/>
      <c r="D247" s="88"/>
      <c r="E247" s="93"/>
      <c r="F247" s="90"/>
    </row>
    <row r="248" spans="1:6" ht="14.25">
      <c r="A248" s="72"/>
      <c r="B248" s="86" t="s">
        <v>254</v>
      </c>
      <c r="C248" s="87"/>
      <c r="D248" s="88"/>
      <c r="E248" s="93"/>
      <c r="F248" s="90"/>
    </row>
    <row r="249" spans="1:6" ht="14.25">
      <c r="A249" s="72"/>
      <c r="B249" s="86" t="s">
        <v>255</v>
      </c>
      <c r="C249" s="87"/>
      <c r="D249" s="88"/>
      <c r="E249" s="93"/>
      <c r="F249" s="90"/>
    </row>
    <row r="250" spans="1:6" ht="14.25">
      <c r="A250" s="72"/>
      <c r="B250" s="86" t="s">
        <v>256</v>
      </c>
      <c r="C250" s="87"/>
      <c r="D250" s="88"/>
      <c r="E250" s="93"/>
      <c r="F250" s="90"/>
    </row>
    <row r="251" spans="1:6" ht="14.25">
      <c r="A251" s="72"/>
      <c r="B251" s="86" t="s">
        <v>257</v>
      </c>
      <c r="C251" s="87"/>
      <c r="D251" s="88"/>
      <c r="E251" s="93"/>
      <c r="F251" s="90"/>
    </row>
    <row r="252" spans="1:6" ht="14.25">
      <c r="A252" s="72"/>
      <c r="B252" s="86" t="s">
        <v>258</v>
      </c>
      <c r="C252" s="87"/>
      <c r="D252" s="88"/>
      <c r="E252" s="93"/>
      <c r="F252" s="90"/>
    </row>
    <row r="253" spans="1:6" ht="14.25">
      <c r="A253" s="72"/>
      <c r="B253" s="86" t="s">
        <v>259</v>
      </c>
      <c r="C253" s="87"/>
      <c r="D253" s="88"/>
      <c r="E253" s="93"/>
      <c r="F253" s="90"/>
    </row>
    <row r="254" spans="1:6" ht="14.25">
      <c r="A254" s="72"/>
      <c r="B254" s="86" t="s">
        <v>260</v>
      </c>
      <c r="C254" s="87"/>
      <c r="D254" s="88"/>
      <c r="E254" s="93"/>
      <c r="F254" s="90"/>
    </row>
    <row r="255" spans="1:6" ht="14.25">
      <c r="A255" s="72"/>
      <c r="B255" s="86" t="s">
        <v>261</v>
      </c>
      <c r="C255" s="87"/>
      <c r="D255" s="88"/>
      <c r="E255" s="93"/>
      <c r="F255" s="90"/>
    </row>
    <row r="256" spans="1:6" ht="14.25">
      <c r="A256" s="72"/>
      <c r="B256" s="86" t="s">
        <v>262</v>
      </c>
      <c r="C256" s="87"/>
      <c r="D256" s="88"/>
      <c r="E256" s="93"/>
      <c r="F256" s="90"/>
    </row>
    <row r="257" spans="1:6" ht="14.25">
      <c r="A257" s="72"/>
      <c r="B257" s="86" t="s">
        <v>263</v>
      </c>
      <c r="C257" s="87"/>
      <c r="D257" s="88"/>
      <c r="E257" s="93"/>
      <c r="F257" s="90"/>
    </row>
    <row r="258" spans="1:6" ht="14.25">
      <c r="A258" s="72"/>
      <c r="B258" s="86" t="s">
        <v>264</v>
      </c>
      <c r="C258" s="87"/>
      <c r="D258" s="88"/>
      <c r="E258" s="93"/>
      <c r="F258" s="90"/>
    </row>
    <row r="259" spans="1:6" ht="14.25">
      <c r="A259" s="72"/>
      <c r="B259" s="86" t="s">
        <v>265</v>
      </c>
      <c r="C259" s="87"/>
      <c r="D259" s="88"/>
      <c r="E259" s="93"/>
      <c r="F259" s="90"/>
    </row>
    <row r="260" spans="1:6" ht="14.25">
      <c r="A260" s="72"/>
      <c r="B260" s="86" t="s">
        <v>266</v>
      </c>
      <c r="C260" s="87"/>
      <c r="D260" s="88"/>
      <c r="E260" s="93"/>
      <c r="F260" s="90"/>
    </row>
    <row r="261" spans="1:6" ht="14.25">
      <c r="A261" s="72"/>
      <c r="B261" s="86" t="s">
        <v>267</v>
      </c>
      <c r="C261" s="87"/>
      <c r="D261" s="88"/>
      <c r="E261" s="93"/>
      <c r="F261" s="90"/>
    </row>
    <row r="262" spans="1:6" ht="14.25">
      <c r="A262" s="72"/>
      <c r="B262" s="86" t="s">
        <v>268</v>
      </c>
      <c r="C262" s="87"/>
      <c r="D262" s="88"/>
      <c r="E262" s="93"/>
      <c r="F262" s="90"/>
    </row>
    <row r="263" spans="1:6" ht="14.25">
      <c r="A263" s="72"/>
      <c r="B263" s="86" t="s">
        <v>269</v>
      </c>
      <c r="C263" s="87"/>
      <c r="D263" s="88"/>
      <c r="E263" s="93"/>
      <c r="F263" s="90"/>
    </row>
    <row r="264" spans="1:6" ht="14.25">
      <c r="A264" s="72"/>
      <c r="B264" s="86" t="s">
        <v>270</v>
      </c>
      <c r="C264" s="87"/>
      <c r="D264" s="88"/>
      <c r="E264" s="93"/>
      <c r="F264" s="90"/>
    </row>
    <row r="265" spans="1:6" ht="14.25">
      <c r="A265" s="72"/>
      <c r="B265" s="86" t="s">
        <v>271</v>
      </c>
      <c r="C265" s="87"/>
      <c r="D265" s="88"/>
      <c r="E265" s="93"/>
      <c r="F265" s="90"/>
    </row>
    <row r="266" spans="1:6" ht="14.25">
      <c r="A266" s="72"/>
      <c r="B266" s="86" t="s">
        <v>272</v>
      </c>
      <c r="C266" s="87"/>
      <c r="D266" s="88"/>
      <c r="E266" s="93"/>
      <c r="F266" s="90"/>
    </row>
    <row r="267" spans="1:6" ht="14.25">
      <c r="A267" s="72"/>
      <c r="B267" s="86" t="s">
        <v>273</v>
      </c>
      <c r="C267" s="87"/>
      <c r="D267" s="88"/>
      <c r="E267" s="93"/>
      <c r="F267" s="90"/>
    </row>
    <row r="268" spans="1:6" ht="14.25">
      <c r="A268" s="72"/>
      <c r="B268" s="86" t="s">
        <v>274</v>
      </c>
      <c r="C268" s="87"/>
      <c r="D268" s="88"/>
      <c r="E268" s="93"/>
      <c r="F268" s="90"/>
    </row>
    <row r="269" spans="1:6" ht="14.25">
      <c r="A269" s="72"/>
      <c r="B269" s="86" t="s">
        <v>275</v>
      </c>
      <c r="C269" s="87"/>
      <c r="D269" s="88"/>
      <c r="E269" s="93"/>
      <c r="F269" s="90"/>
    </row>
    <row r="270" spans="1:6" ht="14.25">
      <c r="A270" s="72"/>
      <c r="B270" s="86" t="s">
        <v>276</v>
      </c>
      <c r="C270" s="87"/>
      <c r="D270" s="88"/>
      <c r="E270" s="93"/>
      <c r="F270" s="90"/>
    </row>
    <row r="271" spans="1:6" ht="14.25">
      <c r="A271" s="72"/>
      <c r="B271" s="86" t="s">
        <v>277</v>
      </c>
      <c r="C271" s="87"/>
      <c r="D271" s="88"/>
      <c r="E271" s="93"/>
      <c r="F271" s="90"/>
    </row>
    <row r="272" spans="1:6" ht="14.25">
      <c r="A272" s="72"/>
      <c r="B272" s="86" t="s">
        <v>278</v>
      </c>
      <c r="C272" s="87"/>
      <c r="D272" s="88"/>
      <c r="E272" s="93"/>
      <c r="F272" s="90"/>
    </row>
    <row r="273" spans="1:6" ht="14.25">
      <c r="A273" s="72"/>
      <c r="B273" s="86" t="s">
        <v>279</v>
      </c>
      <c r="C273" s="87"/>
      <c r="D273" s="88"/>
      <c r="E273" s="93"/>
      <c r="F273" s="90"/>
    </row>
    <row r="274" spans="1:6" ht="14.25">
      <c r="A274" s="72"/>
      <c r="B274" s="86" t="s">
        <v>280</v>
      </c>
      <c r="C274" s="87"/>
      <c r="D274" s="88"/>
      <c r="E274" s="93"/>
      <c r="F274" s="90"/>
    </row>
    <row r="275" spans="1:6" ht="14.25">
      <c r="A275" s="72"/>
      <c r="B275" s="86" t="s">
        <v>281</v>
      </c>
      <c r="C275" s="87"/>
      <c r="D275" s="88"/>
      <c r="E275" s="93"/>
      <c r="F275" s="90"/>
    </row>
    <row r="276" spans="1:6" ht="14.25">
      <c r="A276" s="72"/>
      <c r="B276" s="86" t="s">
        <v>282</v>
      </c>
      <c r="C276" s="87"/>
      <c r="D276" s="88"/>
      <c r="E276" s="93"/>
      <c r="F276" s="90"/>
    </row>
    <row r="277" spans="1:6" ht="14.25">
      <c r="A277" s="72"/>
      <c r="B277" s="86" t="s">
        <v>283</v>
      </c>
      <c r="C277" s="87"/>
      <c r="D277" s="88"/>
      <c r="E277" s="93"/>
      <c r="F277" s="90"/>
    </row>
    <row r="278" spans="1:6" ht="14.25">
      <c r="A278" s="72"/>
      <c r="B278" s="86" t="s">
        <v>284</v>
      </c>
      <c r="C278" s="87"/>
      <c r="D278" s="88"/>
      <c r="E278" s="93"/>
      <c r="F278" s="90"/>
    </row>
    <row r="279" spans="1:6" ht="14.25">
      <c r="A279" s="72"/>
      <c r="B279" s="86" t="s">
        <v>285</v>
      </c>
      <c r="C279" s="87"/>
      <c r="D279" s="88"/>
      <c r="E279" s="93"/>
      <c r="F279" s="90"/>
    </row>
    <row r="280" spans="1:6" ht="14.25">
      <c r="A280" s="72"/>
      <c r="B280" s="86" t="s">
        <v>286</v>
      </c>
      <c r="C280" s="87"/>
      <c r="D280" s="88"/>
      <c r="E280" s="93"/>
      <c r="F280" s="90"/>
    </row>
    <row r="281" spans="1:6" ht="14.25">
      <c r="A281" s="72"/>
      <c r="B281" s="86" t="s">
        <v>287</v>
      </c>
      <c r="C281" s="87"/>
      <c r="D281" s="88"/>
      <c r="E281" s="93"/>
      <c r="F281" s="90"/>
    </row>
    <row r="282" spans="1:6" ht="14.25">
      <c r="A282" s="72"/>
      <c r="B282" s="86" t="s">
        <v>288</v>
      </c>
      <c r="C282" s="87"/>
      <c r="D282" s="88"/>
      <c r="E282" s="93"/>
      <c r="F282" s="90"/>
    </row>
    <row r="283" spans="1:6" ht="14.25">
      <c r="A283" s="72"/>
      <c r="B283" s="86" t="s">
        <v>289</v>
      </c>
      <c r="C283" s="87"/>
      <c r="D283" s="88"/>
      <c r="E283" s="93"/>
      <c r="F283" s="90"/>
    </row>
    <row r="284" spans="1:6" ht="14.25">
      <c r="A284" s="72"/>
      <c r="B284" s="86" t="s">
        <v>290</v>
      </c>
      <c r="C284" s="87"/>
      <c r="D284" s="88"/>
      <c r="E284" s="93"/>
      <c r="F284" s="90"/>
    </row>
    <row r="285" spans="1:6" ht="14.25">
      <c r="A285" s="72"/>
      <c r="B285" s="86" t="s">
        <v>291</v>
      </c>
      <c r="C285" s="87"/>
      <c r="D285" s="88"/>
      <c r="E285" s="93"/>
      <c r="F285" s="90"/>
    </row>
    <row r="286" spans="1:6" ht="14.25">
      <c r="A286" s="72"/>
      <c r="B286" s="86" t="s">
        <v>292</v>
      </c>
      <c r="C286" s="87"/>
      <c r="D286" s="88"/>
      <c r="E286" s="93"/>
      <c r="F286" s="90"/>
    </row>
    <row r="287" spans="1:6" ht="14.25">
      <c r="A287" s="72"/>
      <c r="B287" s="86" t="s">
        <v>293</v>
      </c>
      <c r="C287" s="87"/>
      <c r="D287" s="88"/>
      <c r="E287" s="93"/>
      <c r="F287" s="90"/>
    </row>
    <row r="288" spans="1:6" ht="14.25">
      <c r="A288" s="72"/>
      <c r="B288" s="86" t="s">
        <v>294</v>
      </c>
      <c r="C288" s="87"/>
      <c r="D288" s="88"/>
      <c r="E288" s="93"/>
      <c r="F288" s="90"/>
    </row>
    <row r="289" spans="1:6" ht="14.25">
      <c r="A289" s="72"/>
      <c r="B289" s="86" t="s">
        <v>295</v>
      </c>
      <c r="C289" s="87"/>
      <c r="D289" s="88"/>
      <c r="E289" s="93"/>
      <c r="F289" s="90"/>
    </row>
    <row r="290" spans="1:6" ht="14.25">
      <c r="A290" s="72"/>
      <c r="B290" s="86" t="s">
        <v>296</v>
      </c>
      <c r="C290" s="87"/>
      <c r="D290" s="88"/>
      <c r="E290" s="93"/>
      <c r="F290" s="90"/>
    </row>
    <row r="291" spans="1:6" ht="14.25">
      <c r="A291" s="72"/>
      <c r="B291" s="86" t="s">
        <v>297</v>
      </c>
      <c r="C291" s="87"/>
      <c r="D291" s="88"/>
      <c r="E291" s="93"/>
      <c r="F291" s="90"/>
    </row>
    <row r="292" spans="1:6" ht="14.25">
      <c r="A292" s="72"/>
      <c r="B292" s="86" t="s">
        <v>298</v>
      </c>
      <c r="C292" s="87"/>
      <c r="D292" s="88"/>
      <c r="E292" s="93"/>
      <c r="F292" s="90"/>
    </row>
    <row r="293" spans="1:6" ht="14.25">
      <c r="A293" s="72"/>
      <c r="B293" s="86" t="s">
        <v>299</v>
      </c>
      <c r="C293" s="87"/>
      <c r="D293" s="88"/>
      <c r="E293" s="93"/>
      <c r="F293" s="90"/>
    </row>
    <row r="294" spans="1:6" ht="14.25">
      <c r="A294" s="72"/>
      <c r="B294" s="86" t="s">
        <v>300</v>
      </c>
      <c r="C294" s="87"/>
      <c r="D294" s="88"/>
      <c r="E294" s="93"/>
      <c r="F294" s="90"/>
    </row>
    <row r="295" spans="1:6" ht="14.25">
      <c r="A295" s="72"/>
      <c r="B295" s="86" t="s">
        <v>301</v>
      </c>
      <c r="C295" s="87"/>
      <c r="D295" s="88"/>
      <c r="E295" s="93"/>
      <c r="F295" s="90"/>
    </row>
    <row r="296" spans="1:6" ht="14.25">
      <c r="A296" s="72"/>
      <c r="B296" s="86" t="s">
        <v>302</v>
      </c>
      <c r="C296" s="87"/>
      <c r="D296" s="88"/>
      <c r="E296" s="93"/>
      <c r="F296" s="90"/>
    </row>
    <row r="297" spans="1:6" ht="14.25">
      <c r="A297" s="72"/>
      <c r="B297" s="86" t="s">
        <v>303</v>
      </c>
      <c r="C297" s="87"/>
      <c r="D297" s="88"/>
      <c r="E297" s="93"/>
      <c r="F297" s="90"/>
    </row>
    <row r="298" spans="1:6" ht="14.25">
      <c r="A298" s="72"/>
      <c r="B298" s="86" t="s">
        <v>304</v>
      </c>
      <c r="C298" s="87"/>
      <c r="D298" s="88"/>
      <c r="E298" s="93"/>
      <c r="F298" s="90"/>
    </row>
    <row r="299" spans="1:6" ht="14.25">
      <c r="A299" s="72"/>
      <c r="B299" s="86" t="s">
        <v>305</v>
      </c>
      <c r="C299" s="87"/>
      <c r="D299" s="88"/>
      <c r="E299" s="93"/>
      <c r="F299" s="90"/>
    </row>
    <row r="300" spans="1:6" ht="14.25">
      <c r="A300" s="72"/>
      <c r="B300" s="86" t="s">
        <v>306</v>
      </c>
      <c r="C300" s="87"/>
      <c r="D300" s="88"/>
      <c r="E300" s="93"/>
      <c r="F300" s="90"/>
    </row>
    <row r="301" spans="1:6" ht="14.25">
      <c r="A301" s="72"/>
      <c r="B301" s="86" t="s">
        <v>307</v>
      </c>
      <c r="C301" s="87"/>
      <c r="D301" s="88"/>
      <c r="E301" s="93"/>
      <c r="F301" s="90"/>
    </row>
    <row r="302" spans="1:6" ht="14.25">
      <c r="A302" s="72"/>
      <c r="B302" s="86" t="s">
        <v>308</v>
      </c>
      <c r="C302" s="87"/>
      <c r="D302" s="88"/>
      <c r="E302" s="93"/>
      <c r="F302" s="90"/>
    </row>
    <row r="303" spans="1:6" ht="15" thickBot="1">
      <c r="A303" s="72"/>
      <c r="B303" s="96" t="s">
        <v>309</v>
      </c>
      <c r="C303" s="97"/>
      <c r="D303" s="98"/>
      <c r="E303" s="99"/>
      <c r="F303" s="100"/>
    </row>
  </sheetData>
  <sheetProtection/>
  <hyperlinks>
    <hyperlink ref="E4" r:id="rId1" display="www.chinaThr.com"/>
  </hyperlinks>
  <printOptions/>
  <pageMargins left="0.75" right="0.75" top="1" bottom="1" header="0.5" footer="0.5"/>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codeName="Sheet8"/>
  <dimension ref="A1:N291"/>
  <sheetViews>
    <sheetView zoomScalePageLayoutView="0" workbookViewId="0" topLeftCell="A1">
      <selection activeCell="E26" sqref="E26"/>
    </sheetView>
  </sheetViews>
  <sheetFormatPr defaultColWidth="9.00390625" defaultRowHeight="14.25"/>
  <cols>
    <col min="3" max="3" width="13.00390625" style="0" customWidth="1"/>
    <col min="4" max="4" width="1.37890625" style="0" customWidth="1"/>
    <col min="5" max="5" width="44.625" style="0" customWidth="1"/>
    <col min="6" max="6" width="10.50390625" style="0" bestFit="1" customWidth="1"/>
  </cols>
  <sheetData>
    <row r="1" spans="1:14" ht="21" thickBot="1">
      <c r="A1" s="112"/>
      <c r="B1" s="113" t="str">
        <f>'封面'!$M26&amp;"年1月记事录"</f>
        <v>2014年1月记事录</v>
      </c>
      <c r="C1" s="114"/>
      <c r="D1" s="115"/>
      <c r="E1" s="116">
        <f>'备忘录 '!C51</f>
        <v>41640</v>
      </c>
      <c r="F1" s="117"/>
      <c r="G1" s="112"/>
      <c r="H1" s="33"/>
      <c r="I1" s="33"/>
      <c r="J1" s="33"/>
      <c r="K1" s="33"/>
      <c r="L1" s="33"/>
      <c r="M1" s="33"/>
      <c r="N1" s="33"/>
    </row>
    <row r="2" spans="1:14" ht="15" thickTop="1">
      <c r="A2" s="112"/>
      <c r="B2" s="200"/>
      <c r="C2" s="201"/>
      <c r="D2" s="200"/>
      <c r="E2" s="202"/>
      <c r="F2" s="112"/>
      <c r="G2" s="112"/>
      <c r="H2" s="33"/>
      <c r="I2" s="33"/>
      <c r="J2" s="33"/>
      <c r="K2" s="33"/>
      <c r="L2" s="33"/>
      <c r="M2" s="33"/>
      <c r="N2" s="33"/>
    </row>
    <row r="3" spans="1:14" ht="14.25" customHeight="1">
      <c r="A3" s="112"/>
      <c r="B3" s="428">
        <f>'备忘录 '!B6</f>
        <v>41640</v>
      </c>
      <c r="C3" s="429" t="str">
        <f>CHOOSE(WEEKDAY(B3,2),"星期一","星期二","星期三","星期四","星期五","星期六","星期日")</f>
        <v>星期三</v>
      </c>
      <c r="D3" s="203"/>
      <c r="E3" s="204"/>
      <c r="F3" s="112"/>
      <c r="G3" s="112"/>
      <c r="H3" s="33"/>
      <c r="I3" s="33"/>
      <c r="J3" s="33"/>
      <c r="K3" s="33"/>
      <c r="L3" s="33"/>
      <c r="M3" s="33"/>
      <c r="N3" s="33"/>
    </row>
    <row r="4" spans="1:14" ht="14.25" customHeight="1">
      <c r="A4" s="112"/>
      <c r="B4" s="428"/>
      <c r="C4" s="430"/>
      <c r="D4" s="205"/>
      <c r="E4" s="206"/>
      <c r="F4" s="112"/>
      <c r="G4" s="112"/>
      <c r="H4" s="33"/>
      <c r="I4" s="33"/>
      <c r="J4" s="33"/>
      <c r="K4" s="33"/>
      <c r="L4" s="33"/>
      <c r="M4" s="33"/>
      <c r="N4" s="33"/>
    </row>
    <row r="5" spans="1:14" ht="14.25">
      <c r="A5" s="112"/>
      <c r="B5" s="423"/>
      <c r="C5" s="423"/>
      <c r="D5" s="207"/>
      <c r="E5" s="208"/>
      <c r="F5" s="112"/>
      <c r="G5" s="112"/>
      <c r="H5" s="33"/>
      <c r="I5" s="33"/>
      <c r="J5" s="33"/>
      <c r="K5" s="33"/>
      <c r="L5" s="33"/>
      <c r="M5" s="33"/>
      <c r="N5" s="33"/>
    </row>
    <row r="6" spans="1:14" ht="14.25">
      <c r="A6" s="112"/>
      <c r="B6" s="423"/>
      <c r="C6" s="423"/>
      <c r="D6" s="207"/>
      <c r="E6" s="206"/>
      <c r="F6" s="112"/>
      <c r="G6" s="112"/>
      <c r="H6" s="33"/>
      <c r="I6" s="33"/>
      <c r="J6" s="33"/>
      <c r="K6" s="33"/>
      <c r="L6" s="33"/>
      <c r="M6" s="33"/>
      <c r="N6" s="33"/>
    </row>
    <row r="7" spans="1:14" ht="14.25">
      <c r="A7" s="112"/>
      <c r="B7" s="423"/>
      <c r="C7" s="423"/>
      <c r="D7" s="207"/>
      <c r="E7" s="206"/>
      <c r="F7" s="112"/>
      <c r="G7" s="112"/>
      <c r="H7" s="33"/>
      <c r="I7" s="33"/>
      <c r="J7" s="33"/>
      <c r="K7" s="33"/>
      <c r="L7" s="33"/>
      <c r="M7" s="33"/>
      <c r="N7" s="33"/>
    </row>
    <row r="8" spans="1:14" ht="14.25">
      <c r="A8" s="112"/>
      <c r="B8" s="423"/>
      <c r="C8" s="423"/>
      <c r="D8" s="207"/>
      <c r="E8" s="206"/>
      <c r="F8" s="112"/>
      <c r="G8" s="112"/>
      <c r="H8" s="33"/>
      <c r="I8" s="33"/>
      <c r="J8" s="33"/>
      <c r="K8" s="33"/>
      <c r="L8" s="33"/>
      <c r="M8" s="33"/>
      <c r="N8" s="33"/>
    </row>
    <row r="9" spans="1:14" ht="14.25">
      <c r="A9" s="112"/>
      <c r="B9" s="423"/>
      <c r="C9" s="423"/>
      <c r="D9" s="207"/>
      <c r="E9" s="206"/>
      <c r="F9" s="112"/>
      <c r="G9" s="112"/>
      <c r="H9" s="33"/>
      <c r="I9" s="33"/>
      <c r="J9" s="33"/>
      <c r="K9" s="33"/>
      <c r="L9" s="33"/>
      <c r="M9" s="33"/>
      <c r="N9" s="33"/>
    </row>
    <row r="10" spans="1:14" ht="15" thickBot="1">
      <c r="A10" s="112"/>
      <c r="B10" s="424"/>
      <c r="C10" s="424"/>
      <c r="D10" s="209"/>
      <c r="E10" s="210"/>
      <c r="F10" s="112"/>
      <c r="G10" s="112"/>
      <c r="H10" s="33"/>
      <c r="I10" s="33"/>
      <c r="J10" s="33"/>
      <c r="K10" s="33"/>
      <c r="L10" s="33"/>
      <c r="M10" s="33"/>
      <c r="N10" s="33"/>
    </row>
    <row r="11" spans="1:14" ht="14.25">
      <c r="A11" s="112"/>
      <c r="B11" s="118"/>
      <c r="C11" s="119"/>
      <c r="D11" s="118"/>
      <c r="E11" s="120"/>
      <c r="F11" s="112"/>
      <c r="G11" s="112"/>
      <c r="H11" s="33"/>
      <c r="I11" s="33"/>
      <c r="J11" s="33"/>
      <c r="K11" s="33"/>
      <c r="L11" s="33"/>
      <c r="M11" s="33"/>
      <c r="N11" s="33"/>
    </row>
    <row r="12" spans="1:14" ht="14.25" customHeight="1">
      <c r="A12" s="112"/>
      <c r="B12" s="425">
        <f>B3+1</f>
        <v>41641</v>
      </c>
      <c r="C12" s="426" t="str">
        <f>CHOOSE(WEEKDAY(B12,2),"星期一","星期二","星期三","星期四","星期五","星期六","星期日")</f>
        <v>星期四</v>
      </c>
      <c r="D12" s="121"/>
      <c r="E12" s="122"/>
      <c r="F12" s="112"/>
      <c r="G12" s="421"/>
      <c r="H12" s="33"/>
      <c r="I12" s="33"/>
      <c r="J12" s="33"/>
      <c r="K12" s="33"/>
      <c r="L12" s="33"/>
      <c r="M12" s="33"/>
      <c r="N12" s="33"/>
    </row>
    <row r="13" spans="1:14" ht="14.25" customHeight="1">
      <c r="A13" s="112"/>
      <c r="B13" s="425"/>
      <c r="C13" s="427"/>
      <c r="D13" s="123"/>
      <c r="E13" s="124"/>
      <c r="F13" s="112"/>
      <c r="G13" s="421"/>
      <c r="H13" s="33"/>
      <c r="I13" s="33"/>
      <c r="J13" s="33"/>
      <c r="K13" s="33"/>
      <c r="L13" s="33"/>
      <c r="M13" s="33"/>
      <c r="N13" s="33"/>
    </row>
    <row r="14" spans="1:14" ht="14.25">
      <c r="A14" s="112"/>
      <c r="B14" s="422"/>
      <c r="C14" s="422"/>
      <c r="D14" s="125"/>
      <c r="E14" s="126"/>
      <c r="F14" s="112"/>
      <c r="G14" s="112"/>
      <c r="H14" s="33"/>
      <c r="I14" s="33"/>
      <c r="J14" s="33"/>
      <c r="K14" s="33"/>
      <c r="L14" s="33"/>
      <c r="M14" s="33"/>
      <c r="N14" s="33"/>
    </row>
    <row r="15" spans="1:14" ht="14.25">
      <c r="A15" s="112"/>
      <c r="B15" s="422"/>
      <c r="C15" s="422"/>
      <c r="D15" s="125"/>
      <c r="E15" s="124"/>
      <c r="F15" s="112"/>
      <c r="G15" s="112"/>
      <c r="H15" s="33"/>
      <c r="I15" s="33"/>
      <c r="J15" s="33"/>
      <c r="K15" s="33"/>
      <c r="L15" s="33"/>
      <c r="M15" s="33"/>
      <c r="N15" s="33"/>
    </row>
    <row r="16" spans="1:14" ht="14.25">
      <c r="A16" s="112"/>
      <c r="B16" s="422"/>
      <c r="C16" s="422"/>
      <c r="D16" s="125"/>
      <c r="E16" s="124"/>
      <c r="F16" s="112"/>
      <c r="G16" s="112"/>
      <c r="H16" s="33"/>
      <c r="I16" s="33"/>
      <c r="J16" s="33"/>
      <c r="K16" s="33"/>
      <c r="L16" s="33"/>
      <c r="M16" s="33"/>
      <c r="N16" s="33"/>
    </row>
    <row r="17" spans="1:14" ht="14.25">
      <c r="A17" s="112"/>
      <c r="B17" s="422"/>
      <c r="C17" s="422"/>
      <c r="D17" s="125"/>
      <c r="E17" s="124"/>
      <c r="F17" s="112"/>
      <c r="G17" s="112"/>
      <c r="H17" s="33"/>
      <c r="I17" s="33"/>
      <c r="J17" s="33"/>
      <c r="K17" s="33"/>
      <c r="L17" s="33"/>
      <c r="M17" s="33"/>
      <c r="N17" s="33"/>
    </row>
    <row r="18" spans="1:14" ht="14.25">
      <c r="A18" s="112"/>
      <c r="B18" s="422"/>
      <c r="C18" s="422"/>
      <c r="D18" s="125"/>
      <c r="E18" s="124"/>
      <c r="F18" s="112"/>
      <c r="G18" s="112"/>
      <c r="H18" s="33"/>
      <c r="I18" s="33"/>
      <c r="J18" s="33"/>
      <c r="K18" s="33"/>
      <c r="L18" s="33"/>
      <c r="M18" s="33"/>
      <c r="N18" s="33"/>
    </row>
    <row r="19" spans="1:14" ht="15" thickBot="1">
      <c r="A19" s="112"/>
      <c r="B19" s="431"/>
      <c r="C19" s="431"/>
      <c r="D19" s="127"/>
      <c r="E19" s="128"/>
      <c r="F19" s="112"/>
      <c r="G19" s="112"/>
      <c r="H19" s="33"/>
      <c r="I19" s="33"/>
      <c r="J19" s="33"/>
      <c r="K19" s="33"/>
      <c r="L19" s="33"/>
      <c r="M19" s="33"/>
      <c r="N19" s="33"/>
    </row>
    <row r="20" spans="1:14" ht="14.25">
      <c r="A20" s="112"/>
      <c r="B20" s="188"/>
      <c r="C20" s="189"/>
      <c r="D20" s="188"/>
      <c r="E20" s="211"/>
      <c r="F20" s="112"/>
      <c r="G20" s="112"/>
      <c r="H20" s="33"/>
      <c r="I20" s="33"/>
      <c r="J20" s="33"/>
      <c r="K20" s="33"/>
      <c r="L20" s="33"/>
      <c r="M20" s="33"/>
      <c r="N20" s="33"/>
    </row>
    <row r="21" spans="1:14" ht="14.25" customHeight="1">
      <c r="A21" s="112"/>
      <c r="B21" s="432">
        <f>B12+1</f>
        <v>41642</v>
      </c>
      <c r="C21" s="433" t="str">
        <f>CHOOSE(WEEKDAY(B21,2),"星期一","星期二","星期三","星期四","星期五","星期六","星期日")</f>
        <v>星期五</v>
      </c>
      <c r="D21" s="212"/>
      <c r="E21" s="213"/>
      <c r="F21" s="112"/>
      <c r="G21" s="112"/>
      <c r="H21" s="33"/>
      <c r="I21" s="33"/>
      <c r="J21" s="33"/>
      <c r="K21" s="33"/>
      <c r="L21" s="33"/>
      <c r="M21" s="33"/>
      <c r="N21" s="33"/>
    </row>
    <row r="22" spans="1:14" ht="14.25" customHeight="1">
      <c r="A22" s="112"/>
      <c r="B22" s="432"/>
      <c r="C22" s="434"/>
      <c r="D22" s="214"/>
      <c r="E22" s="215"/>
      <c r="F22" s="112"/>
      <c r="G22" s="112"/>
      <c r="H22" s="33"/>
      <c r="I22" s="33"/>
      <c r="J22" s="33"/>
      <c r="K22" s="33"/>
      <c r="L22" s="33"/>
      <c r="M22" s="33"/>
      <c r="N22" s="33"/>
    </row>
    <row r="23" spans="1:14" ht="14.25">
      <c r="A23" s="112"/>
      <c r="B23" s="435"/>
      <c r="C23" s="435"/>
      <c r="D23" s="216"/>
      <c r="E23" s="217"/>
      <c r="F23" s="112"/>
      <c r="G23" s="112"/>
      <c r="H23" s="33"/>
      <c r="I23" s="33"/>
      <c r="J23" s="33"/>
      <c r="K23" s="33"/>
      <c r="L23" s="33"/>
      <c r="M23" s="33"/>
      <c r="N23" s="33"/>
    </row>
    <row r="24" spans="1:14" ht="14.25">
      <c r="A24" s="112"/>
      <c r="B24" s="435"/>
      <c r="C24" s="435"/>
      <c r="D24" s="216"/>
      <c r="E24" s="215"/>
      <c r="F24" s="112"/>
      <c r="G24" s="112"/>
      <c r="H24" s="33"/>
      <c r="I24" s="33"/>
      <c r="J24" s="33"/>
      <c r="K24" s="33"/>
      <c r="L24" s="33"/>
      <c r="M24" s="33"/>
      <c r="N24" s="33"/>
    </row>
    <row r="25" spans="1:14" ht="14.25">
      <c r="A25" s="112"/>
      <c r="B25" s="435"/>
      <c r="C25" s="435"/>
      <c r="D25" s="216"/>
      <c r="E25" s="215"/>
      <c r="F25" s="112"/>
      <c r="G25" s="112"/>
      <c r="H25" s="33"/>
      <c r="I25" s="33"/>
      <c r="J25" s="33"/>
      <c r="K25" s="33"/>
      <c r="L25" s="33"/>
      <c r="M25" s="33"/>
      <c r="N25" s="33"/>
    </row>
    <row r="26" spans="1:14" ht="14.25">
      <c r="A26" s="112"/>
      <c r="B26" s="435"/>
      <c r="C26" s="435"/>
      <c r="D26" s="216"/>
      <c r="E26" s="215"/>
      <c r="F26" s="112"/>
      <c r="G26" s="112"/>
      <c r="H26" s="33"/>
      <c r="I26" s="33"/>
      <c r="J26" s="33"/>
      <c r="K26" s="33"/>
      <c r="L26" s="33"/>
      <c r="M26" s="33"/>
      <c r="N26" s="33"/>
    </row>
    <row r="27" spans="1:14" ht="14.25">
      <c r="A27" s="112"/>
      <c r="B27" s="435"/>
      <c r="C27" s="435"/>
      <c r="D27" s="216"/>
      <c r="E27" s="215"/>
      <c r="F27" s="112"/>
      <c r="G27" s="112"/>
      <c r="H27" s="33"/>
      <c r="I27" s="33"/>
      <c r="J27" s="33"/>
      <c r="K27" s="33"/>
      <c r="L27" s="33"/>
      <c r="M27" s="33"/>
      <c r="N27" s="33"/>
    </row>
    <row r="28" spans="1:14" ht="15" thickBot="1">
      <c r="A28" s="112"/>
      <c r="B28" s="436"/>
      <c r="C28" s="436"/>
      <c r="D28" s="218"/>
      <c r="E28" s="219"/>
      <c r="F28" s="112"/>
      <c r="G28" s="112"/>
      <c r="H28" s="33"/>
      <c r="I28" s="33"/>
      <c r="J28" s="33"/>
      <c r="K28" s="33"/>
      <c r="L28" s="33"/>
      <c r="M28" s="33"/>
      <c r="N28" s="33"/>
    </row>
    <row r="29" spans="1:14" ht="14.25">
      <c r="A29" s="112"/>
      <c r="B29" s="131"/>
      <c r="C29" s="132"/>
      <c r="D29" s="131"/>
      <c r="E29" s="133"/>
      <c r="F29" s="112"/>
      <c r="G29" s="112"/>
      <c r="H29" s="33"/>
      <c r="I29" s="33"/>
      <c r="J29" s="33"/>
      <c r="K29" s="33"/>
      <c r="L29" s="33"/>
      <c r="M29" s="33"/>
      <c r="N29" s="33"/>
    </row>
    <row r="30" spans="1:14" ht="14.25" customHeight="1">
      <c r="A30" s="112"/>
      <c r="B30" s="437">
        <f>B21+1</f>
        <v>41643</v>
      </c>
      <c r="C30" s="426" t="str">
        <f>CHOOSE(WEEKDAY(B30,2),"星期一","星期二","星期三","星期四","星期五","星期六","星期日")</f>
        <v>星期六</v>
      </c>
      <c r="D30" s="134"/>
      <c r="E30" s="135"/>
      <c r="F30" s="112"/>
      <c r="G30" s="112"/>
      <c r="H30" s="33"/>
      <c r="I30" s="33"/>
      <c r="J30" s="33"/>
      <c r="K30" s="33"/>
      <c r="L30" s="33"/>
      <c r="M30" s="33"/>
      <c r="N30" s="33"/>
    </row>
    <row r="31" spans="1:14" ht="14.25" customHeight="1">
      <c r="A31" s="112"/>
      <c r="B31" s="437"/>
      <c r="C31" s="427"/>
      <c r="D31" s="136"/>
      <c r="E31" s="137"/>
      <c r="F31" s="112"/>
      <c r="G31" s="112"/>
      <c r="H31" s="33"/>
      <c r="I31" s="33"/>
      <c r="J31" s="33"/>
      <c r="K31" s="33"/>
      <c r="L31" s="33"/>
      <c r="M31" s="33"/>
      <c r="N31" s="33"/>
    </row>
    <row r="32" spans="1:14" ht="14.25">
      <c r="A32" s="112"/>
      <c r="B32" s="438"/>
      <c r="C32" s="438"/>
      <c r="D32" s="138"/>
      <c r="E32" s="139"/>
      <c r="F32" s="112"/>
      <c r="G32" s="112"/>
      <c r="H32" s="33"/>
      <c r="I32" s="33"/>
      <c r="J32" s="33"/>
      <c r="K32" s="33"/>
      <c r="L32" s="33"/>
      <c r="M32" s="33"/>
      <c r="N32" s="33"/>
    </row>
    <row r="33" spans="1:14" ht="14.25">
      <c r="A33" s="112"/>
      <c r="B33" s="438"/>
      <c r="C33" s="438"/>
      <c r="D33" s="138"/>
      <c r="E33" s="137"/>
      <c r="F33" s="112"/>
      <c r="G33" s="112"/>
      <c r="H33" s="33"/>
      <c r="I33" s="33"/>
      <c r="J33" s="33"/>
      <c r="K33" s="33"/>
      <c r="L33" s="33"/>
      <c r="M33" s="33"/>
      <c r="N33" s="33"/>
    </row>
    <row r="34" spans="1:14" ht="14.25">
      <c r="A34" s="112"/>
      <c r="B34" s="438"/>
      <c r="C34" s="438"/>
      <c r="D34" s="138"/>
      <c r="E34" s="137"/>
      <c r="F34" s="112"/>
      <c r="G34" s="112"/>
      <c r="H34" s="33"/>
      <c r="I34" s="33"/>
      <c r="J34" s="33"/>
      <c r="K34" s="33"/>
      <c r="L34" s="33"/>
      <c r="M34" s="33"/>
      <c r="N34" s="33"/>
    </row>
    <row r="35" spans="1:14" ht="14.25">
      <c r="A35" s="112"/>
      <c r="B35" s="438"/>
      <c r="C35" s="438"/>
      <c r="D35" s="138"/>
      <c r="E35" s="137"/>
      <c r="F35" s="112"/>
      <c r="G35" s="112"/>
      <c r="H35" s="33"/>
      <c r="I35" s="33"/>
      <c r="J35" s="33"/>
      <c r="K35" s="33"/>
      <c r="L35" s="33"/>
      <c r="M35" s="33"/>
      <c r="N35" s="33"/>
    </row>
    <row r="36" spans="1:14" ht="14.25">
      <c r="A36" s="112"/>
      <c r="B36" s="438"/>
      <c r="C36" s="438"/>
      <c r="D36" s="138"/>
      <c r="E36" s="137"/>
      <c r="F36" s="112"/>
      <c r="G36" s="112"/>
      <c r="H36" s="33"/>
      <c r="I36" s="33"/>
      <c r="J36" s="33"/>
      <c r="K36" s="33"/>
      <c r="L36" s="33"/>
      <c r="M36" s="33"/>
      <c r="N36" s="33"/>
    </row>
    <row r="37" spans="1:14" ht="15" thickBot="1">
      <c r="A37" s="112"/>
      <c r="B37" s="439"/>
      <c r="C37" s="439"/>
      <c r="D37" s="140"/>
      <c r="E37" s="141"/>
      <c r="F37" s="112"/>
      <c r="G37" s="112"/>
      <c r="H37" s="33"/>
      <c r="I37" s="33"/>
      <c r="J37" s="33"/>
      <c r="K37" s="33"/>
      <c r="L37" s="33"/>
      <c r="M37" s="33"/>
      <c r="N37" s="33"/>
    </row>
    <row r="38" spans="1:14" ht="14.25">
      <c r="A38" s="112"/>
      <c r="B38" s="188"/>
      <c r="C38" s="189"/>
      <c r="D38" s="188"/>
      <c r="E38" s="211"/>
      <c r="F38" s="112"/>
      <c r="G38" s="112"/>
      <c r="H38" s="33"/>
      <c r="I38" s="33"/>
      <c r="J38" s="33"/>
      <c r="K38" s="33"/>
      <c r="L38" s="33"/>
      <c r="M38" s="33"/>
      <c r="N38" s="33"/>
    </row>
    <row r="39" spans="1:14" ht="14.25" customHeight="1">
      <c r="A39" s="112"/>
      <c r="B39" s="432">
        <f>B30+1</f>
        <v>41644</v>
      </c>
      <c r="C39" s="433" t="str">
        <f>CHOOSE(WEEKDAY(B39,2),"星期一","星期二","星期三","星期四","星期五","星期六","星期日")</f>
        <v>星期日</v>
      </c>
      <c r="D39" s="212"/>
      <c r="E39" s="213"/>
      <c r="F39" s="112"/>
      <c r="G39" s="112"/>
      <c r="H39" s="33"/>
      <c r="I39" s="33"/>
      <c r="J39" s="33"/>
      <c r="K39" s="33"/>
      <c r="L39" s="33"/>
      <c r="M39" s="33"/>
      <c r="N39" s="33"/>
    </row>
    <row r="40" spans="1:14" ht="14.25" customHeight="1">
      <c r="A40" s="112"/>
      <c r="B40" s="432"/>
      <c r="C40" s="434"/>
      <c r="D40" s="214"/>
      <c r="E40" s="215"/>
      <c r="F40" s="112"/>
      <c r="G40" s="112"/>
      <c r="H40" s="33"/>
      <c r="I40" s="33"/>
      <c r="J40" s="33"/>
      <c r="K40" s="33"/>
      <c r="L40" s="33"/>
      <c r="M40" s="33"/>
      <c r="N40" s="33"/>
    </row>
    <row r="41" spans="1:14" ht="14.25">
      <c r="A41" s="112"/>
      <c r="B41" s="435"/>
      <c r="C41" s="435"/>
      <c r="D41" s="216"/>
      <c r="E41" s="217"/>
      <c r="F41" s="112"/>
      <c r="G41" s="112"/>
      <c r="H41" s="33"/>
      <c r="I41" s="33"/>
      <c r="J41" s="33"/>
      <c r="K41" s="33"/>
      <c r="L41" s="33"/>
      <c r="M41" s="33"/>
      <c r="N41" s="33"/>
    </row>
    <row r="42" spans="1:14" ht="14.25">
      <c r="A42" s="112"/>
      <c r="B42" s="435"/>
      <c r="C42" s="435"/>
      <c r="D42" s="216"/>
      <c r="E42" s="215"/>
      <c r="F42" s="112"/>
      <c r="G42" s="112"/>
      <c r="H42" s="33"/>
      <c r="I42" s="33"/>
      <c r="J42" s="33"/>
      <c r="K42" s="33"/>
      <c r="L42" s="33"/>
      <c r="M42" s="33"/>
      <c r="N42" s="33"/>
    </row>
    <row r="43" spans="1:14" ht="14.25">
      <c r="A43" s="112"/>
      <c r="B43" s="435"/>
      <c r="C43" s="435"/>
      <c r="D43" s="216"/>
      <c r="E43" s="215"/>
      <c r="F43" s="112"/>
      <c r="G43" s="112"/>
      <c r="H43" s="33"/>
      <c r="I43" s="33"/>
      <c r="J43" s="33"/>
      <c r="K43" s="33"/>
      <c r="L43" s="33"/>
      <c r="M43" s="33"/>
      <c r="N43" s="33"/>
    </row>
    <row r="44" spans="1:14" ht="14.25">
      <c r="A44" s="112"/>
      <c r="B44" s="435"/>
      <c r="C44" s="435"/>
      <c r="D44" s="216"/>
      <c r="E44" s="215"/>
      <c r="F44" s="112"/>
      <c r="G44" s="112"/>
      <c r="H44" s="33"/>
      <c r="I44" s="33"/>
      <c r="J44" s="33"/>
      <c r="K44" s="33"/>
      <c r="L44" s="33"/>
      <c r="M44" s="33"/>
      <c r="N44" s="33"/>
    </row>
    <row r="45" spans="1:14" ht="14.25">
      <c r="A45" s="112"/>
      <c r="B45" s="435"/>
      <c r="C45" s="435"/>
      <c r="D45" s="216"/>
      <c r="E45" s="215"/>
      <c r="F45" s="112"/>
      <c r="G45" s="112"/>
      <c r="H45" s="33"/>
      <c r="I45" s="33"/>
      <c r="J45" s="33"/>
      <c r="K45" s="33"/>
      <c r="L45" s="33"/>
      <c r="M45" s="33"/>
      <c r="N45" s="33"/>
    </row>
    <row r="46" spans="1:14" ht="15" thickBot="1">
      <c r="A46" s="112"/>
      <c r="B46" s="436"/>
      <c r="C46" s="436"/>
      <c r="D46" s="218"/>
      <c r="E46" s="219"/>
      <c r="F46" s="112"/>
      <c r="G46" s="112"/>
      <c r="H46" s="33"/>
      <c r="I46" s="33"/>
      <c r="J46" s="33"/>
      <c r="K46" s="33"/>
      <c r="L46" s="33"/>
      <c r="M46" s="33"/>
      <c r="N46" s="33"/>
    </row>
    <row r="47" spans="1:14" ht="14.25">
      <c r="A47" s="112"/>
      <c r="B47" s="142"/>
      <c r="C47" s="143"/>
      <c r="D47" s="131"/>
      <c r="E47" s="133"/>
      <c r="F47" s="112"/>
      <c r="G47" s="112"/>
      <c r="H47" s="33"/>
      <c r="I47" s="33"/>
      <c r="J47" s="33"/>
      <c r="K47" s="33"/>
      <c r="L47" s="33"/>
      <c r="M47" s="33"/>
      <c r="N47" s="33"/>
    </row>
    <row r="48" spans="1:14" ht="14.25" customHeight="1">
      <c r="A48" s="112"/>
      <c r="B48" s="437">
        <f>B39+1</f>
        <v>41645</v>
      </c>
      <c r="C48" s="426" t="str">
        <f>CHOOSE(WEEKDAY(B48,2),"星期一","星期二","星期三","星期四","星期五","星期六","星期日")</f>
        <v>星期一</v>
      </c>
      <c r="D48" s="134"/>
      <c r="E48" s="135"/>
      <c r="F48" s="112"/>
      <c r="G48" s="112"/>
      <c r="H48" s="33"/>
      <c r="I48" s="33"/>
      <c r="J48" s="33"/>
      <c r="K48" s="33"/>
      <c r="L48" s="33"/>
      <c r="M48" s="33"/>
      <c r="N48" s="33"/>
    </row>
    <row r="49" spans="1:14" ht="14.25" customHeight="1">
      <c r="A49" s="112"/>
      <c r="B49" s="437"/>
      <c r="C49" s="427"/>
      <c r="D49" s="136"/>
      <c r="E49" s="137"/>
      <c r="F49" s="112"/>
      <c r="G49" s="112"/>
      <c r="H49" s="33"/>
      <c r="I49" s="33"/>
      <c r="J49" s="33"/>
      <c r="K49" s="33"/>
      <c r="L49" s="33"/>
      <c r="M49" s="33"/>
      <c r="N49" s="33"/>
    </row>
    <row r="50" spans="1:14" ht="14.25">
      <c r="A50" s="112"/>
      <c r="B50" s="438"/>
      <c r="C50" s="438"/>
      <c r="D50" s="138"/>
      <c r="E50" s="139"/>
      <c r="F50" s="112"/>
      <c r="G50" s="112"/>
      <c r="H50" s="33"/>
      <c r="I50" s="33"/>
      <c r="J50" s="33"/>
      <c r="K50" s="33"/>
      <c r="L50" s="33"/>
      <c r="M50" s="33"/>
      <c r="N50" s="33"/>
    </row>
    <row r="51" spans="1:14" ht="14.25">
      <c r="A51" s="112"/>
      <c r="B51" s="438"/>
      <c r="C51" s="438"/>
      <c r="D51" s="138"/>
      <c r="E51" s="137"/>
      <c r="F51" s="112"/>
      <c r="G51" s="112"/>
      <c r="H51" s="33"/>
      <c r="I51" s="33"/>
      <c r="J51" s="33"/>
      <c r="K51" s="33"/>
      <c r="L51" s="33"/>
      <c r="M51" s="33"/>
      <c r="N51" s="33"/>
    </row>
    <row r="52" spans="1:14" ht="14.25">
      <c r="A52" s="112"/>
      <c r="B52" s="438"/>
      <c r="C52" s="438"/>
      <c r="D52" s="138"/>
      <c r="E52" s="137"/>
      <c r="F52" s="112"/>
      <c r="G52" s="112"/>
      <c r="H52" s="33"/>
      <c r="I52" s="33"/>
      <c r="J52" s="33"/>
      <c r="K52" s="33"/>
      <c r="L52" s="33"/>
      <c r="M52" s="33"/>
      <c r="N52" s="33"/>
    </row>
    <row r="53" spans="1:14" ht="14.25">
      <c r="A53" s="112"/>
      <c r="B53" s="438"/>
      <c r="C53" s="438"/>
      <c r="D53" s="138"/>
      <c r="E53" s="137"/>
      <c r="F53" s="112"/>
      <c r="G53" s="112"/>
      <c r="H53" s="33"/>
      <c r="I53" s="33"/>
      <c r="J53" s="33"/>
      <c r="K53" s="33"/>
      <c r="L53" s="33"/>
      <c r="M53" s="33"/>
      <c r="N53" s="33"/>
    </row>
    <row r="54" spans="1:14" ht="14.25">
      <c r="A54" s="112"/>
      <c r="B54" s="438"/>
      <c r="C54" s="438"/>
      <c r="D54" s="138"/>
      <c r="E54" s="137"/>
      <c r="F54" s="112"/>
      <c r="G54" s="112"/>
      <c r="H54" s="33"/>
      <c r="I54" s="33"/>
      <c r="J54" s="33"/>
      <c r="K54" s="33"/>
      <c r="L54" s="33"/>
      <c r="M54" s="33"/>
      <c r="N54" s="33"/>
    </row>
    <row r="55" spans="1:14" ht="15" thickBot="1">
      <c r="A55" s="112"/>
      <c r="B55" s="439"/>
      <c r="C55" s="439"/>
      <c r="D55" s="140"/>
      <c r="E55" s="141"/>
      <c r="F55" s="112"/>
      <c r="G55" s="112"/>
      <c r="H55" s="33"/>
      <c r="I55" s="33"/>
      <c r="J55" s="33"/>
      <c r="K55" s="33"/>
      <c r="L55" s="33"/>
      <c r="M55" s="33"/>
      <c r="N55" s="33"/>
    </row>
    <row r="56" spans="1:14" ht="14.25">
      <c r="A56" s="112"/>
      <c r="B56" s="188"/>
      <c r="C56" s="189"/>
      <c r="D56" s="188"/>
      <c r="E56" s="211"/>
      <c r="F56" s="112"/>
      <c r="G56" s="112"/>
      <c r="H56" s="33"/>
      <c r="I56" s="33"/>
      <c r="J56" s="33"/>
      <c r="K56" s="33"/>
      <c r="L56" s="33"/>
      <c r="M56" s="33"/>
      <c r="N56" s="33"/>
    </row>
    <row r="57" spans="1:14" ht="14.25" customHeight="1">
      <c r="A57" s="112"/>
      <c r="B57" s="432">
        <f>B48+1</f>
        <v>41646</v>
      </c>
      <c r="C57" s="433" t="str">
        <f>CHOOSE(WEEKDAY(B57,2),"星期一","星期二","星期三","星期四","星期五","星期六","星期日")</f>
        <v>星期二</v>
      </c>
      <c r="D57" s="212"/>
      <c r="E57" s="213"/>
      <c r="F57" s="112"/>
      <c r="G57" s="112"/>
      <c r="H57" s="33"/>
      <c r="I57" s="33"/>
      <c r="J57" s="33"/>
      <c r="K57" s="33"/>
      <c r="L57" s="33"/>
      <c r="M57" s="33"/>
      <c r="N57" s="33"/>
    </row>
    <row r="58" spans="1:14" ht="14.25" customHeight="1">
      <c r="A58" s="112"/>
      <c r="B58" s="432"/>
      <c r="C58" s="434"/>
      <c r="D58" s="214"/>
      <c r="E58" s="215"/>
      <c r="F58" s="112"/>
      <c r="G58" s="112"/>
      <c r="H58" s="33"/>
      <c r="I58" s="33"/>
      <c r="J58" s="33"/>
      <c r="K58" s="33"/>
      <c r="L58" s="33"/>
      <c r="M58" s="33"/>
      <c r="N58" s="33"/>
    </row>
    <row r="59" spans="1:14" ht="14.25">
      <c r="A59" s="112"/>
      <c r="B59" s="435"/>
      <c r="C59" s="435"/>
      <c r="D59" s="216"/>
      <c r="E59" s="217"/>
      <c r="F59" s="112"/>
      <c r="G59" s="112"/>
      <c r="H59" s="33"/>
      <c r="I59" s="33"/>
      <c r="J59" s="33"/>
      <c r="K59" s="33"/>
      <c r="L59" s="33"/>
      <c r="M59" s="33"/>
      <c r="N59" s="33"/>
    </row>
    <row r="60" spans="1:14" ht="14.25">
      <c r="A60" s="112"/>
      <c r="B60" s="435"/>
      <c r="C60" s="435"/>
      <c r="D60" s="216"/>
      <c r="E60" s="215"/>
      <c r="F60" s="112"/>
      <c r="G60" s="112"/>
      <c r="H60" s="33"/>
      <c r="I60" s="33"/>
      <c r="J60" s="33"/>
      <c r="K60" s="33"/>
      <c r="L60" s="33"/>
      <c r="M60" s="33"/>
      <c r="N60" s="33"/>
    </row>
    <row r="61" spans="1:14" ht="14.25">
      <c r="A61" s="112"/>
      <c r="B61" s="435"/>
      <c r="C61" s="435"/>
      <c r="D61" s="216"/>
      <c r="E61" s="215"/>
      <c r="F61" s="112"/>
      <c r="G61" s="112"/>
      <c r="H61" s="33"/>
      <c r="I61" s="33"/>
      <c r="J61" s="33"/>
      <c r="K61" s="33"/>
      <c r="L61" s="33"/>
      <c r="M61" s="33"/>
      <c r="N61" s="33"/>
    </row>
    <row r="62" spans="1:14" ht="14.25">
      <c r="A62" s="112"/>
      <c r="B62" s="435"/>
      <c r="C62" s="435"/>
      <c r="D62" s="216"/>
      <c r="E62" s="215"/>
      <c r="F62" s="112"/>
      <c r="G62" s="112"/>
      <c r="H62" s="33"/>
      <c r="I62" s="33"/>
      <c r="J62" s="33"/>
      <c r="K62" s="33"/>
      <c r="L62" s="33"/>
      <c r="M62" s="33"/>
      <c r="N62" s="33"/>
    </row>
    <row r="63" spans="1:14" ht="14.25">
      <c r="A63" s="112"/>
      <c r="B63" s="435"/>
      <c r="C63" s="435"/>
      <c r="D63" s="216"/>
      <c r="E63" s="215"/>
      <c r="F63" s="112"/>
      <c r="G63" s="112"/>
      <c r="H63" s="33"/>
      <c r="I63" s="33"/>
      <c r="J63" s="33"/>
      <c r="K63" s="33"/>
      <c r="L63" s="33"/>
      <c r="M63" s="33"/>
      <c r="N63" s="33"/>
    </row>
    <row r="64" spans="1:14" ht="15" thickBot="1">
      <c r="A64" s="112"/>
      <c r="B64" s="436"/>
      <c r="C64" s="436"/>
      <c r="D64" s="218"/>
      <c r="E64" s="219"/>
      <c r="F64" s="112"/>
      <c r="G64" s="112"/>
      <c r="H64" s="33"/>
      <c r="I64" s="33"/>
      <c r="J64" s="33"/>
      <c r="K64" s="33"/>
      <c r="L64" s="33"/>
      <c r="M64" s="33"/>
      <c r="N64" s="33"/>
    </row>
    <row r="65" spans="1:14" ht="14.25">
      <c r="A65" s="112"/>
      <c r="B65" s="131"/>
      <c r="C65" s="132"/>
      <c r="D65" s="131"/>
      <c r="E65" s="133"/>
      <c r="F65" s="112"/>
      <c r="G65" s="112"/>
      <c r="H65" s="33"/>
      <c r="I65" s="33"/>
      <c r="J65" s="33"/>
      <c r="K65" s="33"/>
      <c r="L65" s="33"/>
      <c r="M65" s="33"/>
      <c r="N65" s="33"/>
    </row>
    <row r="66" spans="1:14" ht="14.25" customHeight="1">
      <c r="A66" s="112"/>
      <c r="B66" s="437">
        <f>B57+1</f>
        <v>41647</v>
      </c>
      <c r="C66" s="426" t="str">
        <f>CHOOSE(WEEKDAY(B66,2),"星期一","星期二","星期三","星期四","星期五","星期六","星期日")</f>
        <v>星期三</v>
      </c>
      <c r="D66" s="134"/>
      <c r="E66" s="135"/>
      <c r="F66" s="112"/>
      <c r="G66" s="112"/>
      <c r="H66" s="33"/>
      <c r="I66" s="33"/>
      <c r="J66" s="33"/>
      <c r="K66" s="33"/>
      <c r="L66" s="33"/>
      <c r="M66" s="33"/>
      <c r="N66" s="33"/>
    </row>
    <row r="67" spans="1:14" ht="14.25" customHeight="1">
      <c r="A67" s="112"/>
      <c r="B67" s="437"/>
      <c r="C67" s="427"/>
      <c r="D67" s="136"/>
      <c r="E67" s="137"/>
      <c r="F67" s="112"/>
      <c r="G67" s="112"/>
      <c r="H67" s="33"/>
      <c r="I67" s="33"/>
      <c r="J67" s="33"/>
      <c r="K67" s="33"/>
      <c r="L67" s="33"/>
      <c r="M67" s="33"/>
      <c r="N67" s="33"/>
    </row>
    <row r="68" spans="1:14" ht="14.25">
      <c r="A68" s="112"/>
      <c r="B68" s="438"/>
      <c r="C68" s="438"/>
      <c r="D68" s="138"/>
      <c r="E68" s="139"/>
      <c r="F68" s="112"/>
      <c r="G68" s="112"/>
      <c r="H68" s="33"/>
      <c r="I68" s="33"/>
      <c r="J68" s="33"/>
      <c r="K68" s="33"/>
      <c r="L68" s="33"/>
      <c r="M68" s="33"/>
      <c r="N68" s="33"/>
    </row>
    <row r="69" spans="1:14" ht="14.25">
      <c r="A69" s="112"/>
      <c r="B69" s="438"/>
      <c r="C69" s="438"/>
      <c r="D69" s="138"/>
      <c r="E69" s="137"/>
      <c r="F69" s="112"/>
      <c r="G69" s="112"/>
      <c r="H69" s="33"/>
      <c r="I69" s="33"/>
      <c r="J69" s="33"/>
      <c r="K69" s="33"/>
      <c r="L69" s="33"/>
      <c r="M69" s="33"/>
      <c r="N69" s="33"/>
    </row>
    <row r="70" spans="1:14" ht="14.25">
      <c r="A70" s="112"/>
      <c r="B70" s="438"/>
      <c r="C70" s="438"/>
      <c r="D70" s="138"/>
      <c r="E70" s="137"/>
      <c r="F70" s="112"/>
      <c r="G70" s="112"/>
      <c r="H70" s="33"/>
      <c r="I70" s="33"/>
      <c r="J70" s="33"/>
      <c r="K70" s="33"/>
      <c r="L70" s="33"/>
      <c r="M70" s="33"/>
      <c r="N70" s="33"/>
    </row>
    <row r="71" spans="1:14" ht="14.25">
      <c r="A71" s="112"/>
      <c r="B71" s="438"/>
      <c r="C71" s="438"/>
      <c r="D71" s="138"/>
      <c r="E71" s="137"/>
      <c r="F71" s="112"/>
      <c r="G71" s="112"/>
      <c r="H71" s="33"/>
      <c r="I71" s="33"/>
      <c r="J71" s="33"/>
      <c r="K71" s="33"/>
      <c r="L71" s="33"/>
      <c r="M71" s="33"/>
      <c r="N71" s="33"/>
    </row>
    <row r="72" spans="1:14" ht="14.25">
      <c r="A72" s="112"/>
      <c r="B72" s="438"/>
      <c r="C72" s="438"/>
      <c r="D72" s="138"/>
      <c r="E72" s="137"/>
      <c r="F72" s="112"/>
      <c r="G72" s="112"/>
      <c r="H72" s="33"/>
      <c r="I72" s="33"/>
      <c r="J72" s="33"/>
      <c r="K72" s="33"/>
      <c r="L72" s="33"/>
      <c r="M72" s="33"/>
      <c r="N72" s="33"/>
    </row>
    <row r="73" spans="1:14" ht="15" thickBot="1">
      <c r="A73" s="112"/>
      <c r="B73" s="439"/>
      <c r="C73" s="439"/>
      <c r="D73" s="140"/>
      <c r="E73" s="141"/>
      <c r="F73" s="112"/>
      <c r="G73" s="112"/>
      <c r="H73" s="33"/>
      <c r="I73" s="33"/>
      <c r="J73" s="33"/>
      <c r="K73" s="33"/>
      <c r="L73" s="33"/>
      <c r="M73" s="33"/>
      <c r="N73" s="33"/>
    </row>
    <row r="74" spans="1:14" ht="14.25">
      <c r="A74" s="112"/>
      <c r="B74" s="188"/>
      <c r="C74" s="189"/>
      <c r="D74" s="188"/>
      <c r="E74" s="211"/>
      <c r="F74" s="112"/>
      <c r="G74" s="112"/>
      <c r="H74" s="33"/>
      <c r="I74" s="33"/>
      <c r="J74" s="33"/>
      <c r="K74" s="33"/>
      <c r="L74" s="33"/>
      <c r="M74" s="33"/>
      <c r="N74" s="33"/>
    </row>
    <row r="75" spans="1:14" ht="14.25" customHeight="1">
      <c r="A75" s="112"/>
      <c r="B75" s="432">
        <f>B66+1</f>
        <v>41648</v>
      </c>
      <c r="C75" s="433" t="str">
        <f>CHOOSE(WEEKDAY(B75,2),"星期一","星期二","星期三","星期四","星期五","星期六","星期日")</f>
        <v>星期四</v>
      </c>
      <c r="D75" s="212"/>
      <c r="E75" s="213"/>
      <c r="F75" s="112"/>
      <c r="G75" s="112"/>
      <c r="H75" s="33"/>
      <c r="I75" s="33"/>
      <c r="J75" s="33"/>
      <c r="K75" s="33"/>
      <c r="L75" s="33"/>
      <c r="M75" s="33"/>
      <c r="N75" s="33"/>
    </row>
    <row r="76" spans="1:14" ht="14.25" customHeight="1">
      <c r="A76" s="112"/>
      <c r="B76" s="432"/>
      <c r="C76" s="434"/>
      <c r="D76" s="214"/>
      <c r="E76" s="215"/>
      <c r="F76" s="112"/>
      <c r="G76" s="112"/>
      <c r="H76" s="33"/>
      <c r="I76" s="33"/>
      <c r="J76" s="33"/>
      <c r="K76" s="33"/>
      <c r="L76" s="33"/>
      <c r="M76" s="33"/>
      <c r="N76" s="33"/>
    </row>
    <row r="77" spans="1:14" ht="14.25">
      <c r="A77" s="112"/>
      <c r="B77" s="435"/>
      <c r="C77" s="435"/>
      <c r="D77" s="216"/>
      <c r="E77" s="217"/>
      <c r="F77" s="112"/>
      <c r="G77" s="112"/>
      <c r="H77" s="33"/>
      <c r="I77" s="33"/>
      <c r="J77" s="33"/>
      <c r="K77" s="33"/>
      <c r="L77" s="33"/>
      <c r="M77" s="33"/>
      <c r="N77" s="33"/>
    </row>
    <row r="78" spans="1:14" ht="14.25">
      <c r="A78" s="112"/>
      <c r="B78" s="435"/>
      <c r="C78" s="435"/>
      <c r="D78" s="216"/>
      <c r="E78" s="215"/>
      <c r="F78" s="112"/>
      <c r="G78" s="112"/>
      <c r="H78" s="33"/>
      <c r="I78" s="33"/>
      <c r="J78" s="33"/>
      <c r="K78" s="33"/>
      <c r="L78" s="33"/>
      <c r="M78" s="33"/>
      <c r="N78" s="33"/>
    </row>
    <row r="79" spans="1:14" ht="14.25">
      <c r="A79" s="112"/>
      <c r="B79" s="435"/>
      <c r="C79" s="435"/>
      <c r="D79" s="216"/>
      <c r="E79" s="215"/>
      <c r="F79" s="112"/>
      <c r="G79" s="112"/>
      <c r="H79" s="33"/>
      <c r="I79" s="33"/>
      <c r="J79" s="33"/>
      <c r="K79" s="33"/>
      <c r="L79" s="33"/>
      <c r="M79" s="33"/>
      <c r="N79" s="33"/>
    </row>
    <row r="80" spans="1:14" ht="14.25">
      <c r="A80" s="112"/>
      <c r="B80" s="435"/>
      <c r="C80" s="435"/>
      <c r="D80" s="216"/>
      <c r="E80" s="215"/>
      <c r="F80" s="112"/>
      <c r="G80" s="112"/>
      <c r="H80" s="33"/>
      <c r="I80" s="33"/>
      <c r="J80" s="33"/>
      <c r="K80" s="33"/>
      <c r="L80" s="33"/>
      <c r="M80" s="33"/>
      <c r="N80" s="33"/>
    </row>
    <row r="81" spans="1:14" ht="14.25">
      <c r="A81" s="112"/>
      <c r="B81" s="435"/>
      <c r="C81" s="435"/>
      <c r="D81" s="216"/>
      <c r="E81" s="215"/>
      <c r="F81" s="112"/>
      <c r="G81" s="112"/>
      <c r="H81" s="33"/>
      <c r="I81" s="33"/>
      <c r="J81" s="33"/>
      <c r="K81" s="33"/>
      <c r="L81" s="33"/>
      <c r="M81" s="33"/>
      <c r="N81" s="33"/>
    </row>
    <row r="82" spans="1:14" ht="15" thickBot="1">
      <c r="A82" s="112"/>
      <c r="B82" s="436"/>
      <c r="C82" s="436"/>
      <c r="D82" s="218"/>
      <c r="E82" s="219"/>
      <c r="F82" s="112"/>
      <c r="G82" s="112"/>
      <c r="H82" s="33"/>
      <c r="I82" s="33"/>
      <c r="J82" s="33"/>
      <c r="K82" s="33"/>
      <c r="L82" s="33"/>
      <c r="M82" s="33"/>
      <c r="N82" s="33"/>
    </row>
    <row r="83" spans="1:14" ht="14.25">
      <c r="A83" s="112"/>
      <c r="B83" s="131"/>
      <c r="C83" s="132"/>
      <c r="D83" s="131"/>
      <c r="E83" s="133"/>
      <c r="F83" s="112"/>
      <c r="G83" s="112"/>
      <c r="H83" s="33"/>
      <c r="I83" s="33"/>
      <c r="J83" s="33"/>
      <c r="K83" s="33"/>
      <c r="L83" s="33"/>
      <c r="M83" s="33"/>
      <c r="N83" s="33"/>
    </row>
    <row r="84" spans="1:14" ht="14.25" customHeight="1">
      <c r="A84" s="112"/>
      <c r="B84" s="437">
        <f>B75+1</f>
        <v>41649</v>
      </c>
      <c r="C84" s="426" t="str">
        <f>CHOOSE(WEEKDAY(B84,2),"星期一","星期二","星期三","星期四","星期五","星期六","星期日")</f>
        <v>星期五</v>
      </c>
      <c r="D84" s="144"/>
      <c r="E84" s="135"/>
      <c r="F84" s="112"/>
      <c r="G84" s="112"/>
      <c r="H84" s="33"/>
      <c r="I84" s="33"/>
      <c r="J84" s="33"/>
      <c r="K84" s="33"/>
      <c r="L84" s="33"/>
      <c r="M84" s="33"/>
      <c r="N84" s="33"/>
    </row>
    <row r="85" spans="1:14" ht="14.25" customHeight="1">
      <c r="A85" s="112"/>
      <c r="B85" s="437"/>
      <c r="C85" s="427"/>
      <c r="D85" s="145"/>
      <c r="E85" s="137"/>
      <c r="F85" s="112"/>
      <c r="G85" s="112"/>
      <c r="H85" s="33"/>
      <c r="I85" s="33"/>
      <c r="J85" s="33"/>
      <c r="K85" s="33"/>
      <c r="L85" s="33"/>
      <c r="M85" s="33"/>
      <c r="N85" s="33"/>
    </row>
    <row r="86" spans="1:14" ht="14.25">
      <c r="A86" s="112"/>
      <c r="B86" s="438"/>
      <c r="C86" s="438"/>
      <c r="D86" s="138"/>
      <c r="E86" s="139"/>
      <c r="F86" s="112"/>
      <c r="G86" s="112"/>
      <c r="H86" s="33"/>
      <c r="I86" s="33"/>
      <c r="J86" s="33"/>
      <c r="K86" s="33"/>
      <c r="L86" s="33"/>
      <c r="M86" s="33"/>
      <c r="N86" s="33"/>
    </row>
    <row r="87" spans="1:14" ht="14.25">
      <c r="A87" s="112"/>
      <c r="B87" s="438"/>
      <c r="C87" s="438"/>
      <c r="D87" s="138"/>
      <c r="E87" s="137"/>
      <c r="F87" s="112"/>
      <c r="G87" s="112"/>
      <c r="H87" s="33"/>
      <c r="I87" s="33"/>
      <c r="J87" s="33"/>
      <c r="K87" s="33"/>
      <c r="L87" s="33"/>
      <c r="M87" s="33"/>
      <c r="N87" s="33"/>
    </row>
    <row r="88" spans="1:14" ht="14.25">
      <c r="A88" s="112"/>
      <c r="B88" s="438"/>
      <c r="C88" s="438"/>
      <c r="D88" s="138"/>
      <c r="E88" s="137"/>
      <c r="F88" s="112"/>
      <c r="G88" s="112"/>
      <c r="H88" s="33"/>
      <c r="I88" s="33"/>
      <c r="J88" s="33"/>
      <c r="K88" s="33"/>
      <c r="L88" s="33"/>
      <c r="M88" s="33"/>
      <c r="N88" s="33"/>
    </row>
    <row r="89" spans="1:14" ht="14.25">
      <c r="A89" s="112"/>
      <c r="B89" s="438"/>
      <c r="C89" s="438"/>
      <c r="D89" s="138"/>
      <c r="E89" s="137"/>
      <c r="F89" s="112"/>
      <c r="G89" s="112"/>
      <c r="H89" s="33"/>
      <c r="I89" s="33"/>
      <c r="J89" s="33"/>
      <c r="K89" s="33"/>
      <c r="L89" s="33"/>
      <c r="M89" s="33"/>
      <c r="N89" s="33"/>
    </row>
    <row r="90" spans="1:14" ht="14.25">
      <c r="A90" s="112"/>
      <c r="B90" s="438"/>
      <c r="C90" s="438"/>
      <c r="D90" s="138"/>
      <c r="E90" s="137"/>
      <c r="F90" s="112"/>
      <c r="G90" s="112"/>
      <c r="H90" s="33"/>
      <c r="I90" s="33"/>
      <c r="J90" s="33"/>
      <c r="K90" s="33"/>
      <c r="L90" s="33"/>
      <c r="M90" s="33"/>
      <c r="N90" s="33"/>
    </row>
    <row r="91" spans="1:14" ht="15" thickBot="1">
      <c r="A91" s="112"/>
      <c r="B91" s="439"/>
      <c r="C91" s="439"/>
      <c r="D91" s="140"/>
      <c r="E91" s="141"/>
      <c r="F91" s="112"/>
      <c r="G91" s="112"/>
      <c r="H91" s="33"/>
      <c r="I91" s="33"/>
      <c r="J91" s="33"/>
      <c r="K91" s="33"/>
      <c r="L91" s="33"/>
      <c r="M91" s="33"/>
      <c r="N91" s="33"/>
    </row>
    <row r="92" spans="1:14" ht="14.25">
      <c r="A92" s="112"/>
      <c r="B92" s="188"/>
      <c r="C92" s="189"/>
      <c r="D92" s="188"/>
      <c r="E92" s="211"/>
      <c r="F92" s="112"/>
      <c r="G92" s="112"/>
      <c r="H92" s="33"/>
      <c r="I92" s="33"/>
      <c r="J92" s="33"/>
      <c r="K92" s="33"/>
      <c r="L92" s="33"/>
      <c r="M92" s="33"/>
      <c r="N92" s="33"/>
    </row>
    <row r="93" spans="1:14" ht="14.25" customHeight="1">
      <c r="A93" s="112"/>
      <c r="B93" s="432">
        <f>B84+1</f>
        <v>41650</v>
      </c>
      <c r="C93" s="433" t="str">
        <f>CHOOSE(WEEKDAY(B93,2),"星期一","星期二","星期三","星期四","星期五","星期六","星期日")</f>
        <v>星期六</v>
      </c>
      <c r="D93" s="212"/>
      <c r="E93" s="213"/>
      <c r="F93" s="112"/>
      <c r="G93" s="112"/>
      <c r="H93" s="33"/>
      <c r="I93" s="33"/>
      <c r="J93" s="33"/>
      <c r="K93" s="33"/>
      <c r="L93" s="33"/>
      <c r="M93" s="33"/>
      <c r="N93" s="33"/>
    </row>
    <row r="94" spans="1:14" ht="14.25" customHeight="1">
      <c r="A94" s="112"/>
      <c r="B94" s="432"/>
      <c r="C94" s="434"/>
      <c r="D94" s="214"/>
      <c r="E94" s="215"/>
      <c r="F94" s="112"/>
      <c r="G94" s="112"/>
      <c r="H94" s="33"/>
      <c r="I94" s="33"/>
      <c r="J94" s="33"/>
      <c r="K94" s="33"/>
      <c r="L94" s="33"/>
      <c r="M94" s="33"/>
      <c r="N94" s="33"/>
    </row>
    <row r="95" spans="1:14" ht="14.25">
      <c r="A95" s="112"/>
      <c r="B95" s="435"/>
      <c r="C95" s="435"/>
      <c r="D95" s="216"/>
      <c r="E95" s="217"/>
      <c r="F95" s="112"/>
      <c r="G95" s="112"/>
      <c r="H95" s="33"/>
      <c r="I95" s="33"/>
      <c r="J95" s="33"/>
      <c r="K95" s="33"/>
      <c r="L95" s="33"/>
      <c r="M95" s="33"/>
      <c r="N95" s="33"/>
    </row>
    <row r="96" spans="1:14" ht="14.25">
      <c r="A96" s="112"/>
      <c r="B96" s="435"/>
      <c r="C96" s="435"/>
      <c r="D96" s="216"/>
      <c r="E96" s="215"/>
      <c r="F96" s="112"/>
      <c r="G96" s="112"/>
      <c r="H96" s="33"/>
      <c r="I96" s="33"/>
      <c r="J96" s="33"/>
      <c r="K96" s="33"/>
      <c r="L96" s="33"/>
      <c r="M96" s="33"/>
      <c r="N96" s="33"/>
    </row>
    <row r="97" spans="1:14" ht="14.25">
      <c r="A97" s="112"/>
      <c r="B97" s="435"/>
      <c r="C97" s="435"/>
      <c r="D97" s="216"/>
      <c r="E97" s="215"/>
      <c r="F97" s="112"/>
      <c r="G97" s="112"/>
      <c r="H97" s="33"/>
      <c r="I97" s="33"/>
      <c r="J97" s="33"/>
      <c r="K97" s="33"/>
      <c r="L97" s="33"/>
      <c r="M97" s="33"/>
      <c r="N97" s="33"/>
    </row>
    <row r="98" spans="1:14" ht="14.25">
      <c r="A98" s="112"/>
      <c r="B98" s="435"/>
      <c r="C98" s="435"/>
      <c r="D98" s="216"/>
      <c r="E98" s="215"/>
      <c r="F98" s="112"/>
      <c r="G98" s="112"/>
      <c r="H98" s="33"/>
      <c r="I98" s="33"/>
      <c r="J98" s="33"/>
      <c r="K98" s="33"/>
      <c r="L98" s="33"/>
      <c r="M98" s="33"/>
      <c r="N98" s="33"/>
    </row>
    <row r="99" spans="1:14" ht="14.25">
      <c r="A99" s="112"/>
      <c r="B99" s="435"/>
      <c r="C99" s="435"/>
      <c r="D99" s="216"/>
      <c r="E99" s="215"/>
      <c r="F99" s="112"/>
      <c r="G99" s="112"/>
      <c r="H99" s="33"/>
      <c r="I99" s="33"/>
      <c r="J99" s="33"/>
      <c r="K99" s="33"/>
      <c r="L99" s="33"/>
      <c r="M99" s="33"/>
      <c r="N99" s="33"/>
    </row>
    <row r="100" spans="1:14" ht="15" thickBot="1">
      <c r="A100" s="112"/>
      <c r="B100" s="436"/>
      <c r="C100" s="436"/>
      <c r="D100" s="218"/>
      <c r="E100" s="219"/>
      <c r="F100" s="112"/>
      <c r="G100" s="112"/>
      <c r="H100" s="33"/>
      <c r="I100" s="33"/>
      <c r="J100" s="33"/>
      <c r="K100" s="33"/>
      <c r="L100" s="33"/>
      <c r="M100" s="33"/>
      <c r="N100" s="33"/>
    </row>
    <row r="101" spans="1:14" ht="14.25">
      <c r="A101" s="112"/>
      <c r="B101" s="131"/>
      <c r="C101" s="132"/>
      <c r="D101" s="131"/>
      <c r="E101" s="133"/>
      <c r="F101" s="112"/>
      <c r="G101" s="112"/>
      <c r="H101" s="33"/>
      <c r="I101" s="33"/>
      <c r="J101" s="33"/>
      <c r="K101" s="33"/>
      <c r="L101" s="33"/>
      <c r="M101" s="33"/>
      <c r="N101" s="33"/>
    </row>
    <row r="102" spans="1:14" ht="14.25" customHeight="1">
      <c r="A102" s="112"/>
      <c r="B102" s="437">
        <f>B93+1</f>
        <v>41651</v>
      </c>
      <c r="C102" s="426" t="str">
        <f>CHOOSE(WEEKDAY(B102,2),"星期一","星期二","星期三","星期四","星期五","星期六","星期日")</f>
        <v>星期日</v>
      </c>
      <c r="D102" s="134"/>
      <c r="E102" s="135"/>
      <c r="F102" s="112"/>
      <c r="G102" s="112"/>
      <c r="H102" s="33"/>
      <c r="I102" s="33"/>
      <c r="J102" s="33"/>
      <c r="K102" s="33"/>
      <c r="L102" s="33"/>
      <c r="M102" s="33"/>
      <c r="N102" s="33"/>
    </row>
    <row r="103" spans="1:14" ht="14.25" customHeight="1">
      <c r="A103" s="112"/>
      <c r="B103" s="437"/>
      <c r="C103" s="427"/>
      <c r="D103" s="136"/>
      <c r="E103" s="137"/>
      <c r="F103" s="112"/>
      <c r="G103" s="112"/>
      <c r="H103" s="33"/>
      <c r="I103" s="33"/>
      <c r="J103" s="33"/>
      <c r="K103" s="33"/>
      <c r="L103" s="33"/>
      <c r="M103" s="33"/>
      <c r="N103" s="33"/>
    </row>
    <row r="104" spans="1:14" ht="14.25">
      <c r="A104" s="112"/>
      <c r="B104" s="438"/>
      <c r="C104" s="438"/>
      <c r="D104" s="138"/>
      <c r="E104" s="139"/>
      <c r="F104" s="112"/>
      <c r="G104" s="112"/>
      <c r="H104" s="33"/>
      <c r="I104" s="33"/>
      <c r="J104" s="33"/>
      <c r="K104" s="33"/>
      <c r="L104" s="33"/>
      <c r="M104" s="33"/>
      <c r="N104" s="33"/>
    </row>
    <row r="105" spans="1:14" ht="14.25">
      <c r="A105" s="112"/>
      <c r="B105" s="438"/>
      <c r="C105" s="438"/>
      <c r="D105" s="138"/>
      <c r="E105" s="137"/>
      <c r="F105" s="112"/>
      <c r="G105" s="112"/>
      <c r="H105" s="33"/>
      <c r="I105" s="33"/>
      <c r="J105" s="33"/>
      <c r="K105" s="33"/>
      <c r="L105" s="33"/>
      <c r="M105" s="33"/>
      <c r="N105" s="33"/>
    </row>
    <row r="106" spans="1:14" ht="14.25">
      <c r="A106" s="112"/>
      <c r="B106" s="438"/>
      <c r="C106" s="438"/>
      <c r="D106" s="138"/>
      <c r="E106" s="137"/>
      <c r="F106" s="112"/>
      <c r="G106" s="112"/>
      <c r="H106" s="33"/>
      <c r="I106" s="33"/>
      <c r="J106" s="33"/>
      <c r="K106" s="33"/>
      <c r="L106" s="33"/>
      <c r="M106" s="33"/>
      <c r="N106" s="33"/>
    </row>
    <row r="107" spans="1:14" ht="14.25">
      <c r="A107" s="112"/>
      <c r="B107" s="438"/>
      <c r="C107" s="438"/>
      <c r="D107" s="138"/>
      <c r="E107" s="137"/>
      <c r="F107" s="112"/>
      <c r="G107" s="112"/>
      <c r="H107" s="33"/>
      <c r="I107" s="33"/>
      <c r="J107" s="33"/>
      <c r="K107" s="33"/>
      <c r="L107" s="33"/>
      <c r="M107" s="33"/>
      <c r="N107" s="33"/>
    </row>
    <row r="108" spans="1:14" ht="14.25">
      <c r="A108" s="112"/>
      <c r="B108" s="438"/>
      <c r="C108" s="438"/>
      <c r="D108" s="138"/>
      <c r="E108" s="137"/>
      <c r="F108" s="112"/>
      <c r="G108" s="112"/>
      <c r="H108" s="33"/>
      <c r="I108" s="33"/>
      <c r="J108" s="33"/>
      <c r="K108" s="33"/>
      <c r="L108" s="33"/>
      <c r="M108" s="33"/>
      <c r="N108" s="33"/>
    </row>
    <row r="109" spans="1:14" ht="15" thickBot="1">
      <c r="A109" s="112"/>
      <c r="B109" s="439"/>
      <c r="C109" s="439"/>
      <c r="D109" s="140"/>
      <c r="E109" s="141"/>
      <c r="F109" s="112"/>
      <c r="G109" s="112"/>
      <c r="H109" s="33"/>
      <c r="I109" s="33"/>
      <c r="J109" s="33"/>
      <c r="K109" s="33"/>
      <c r="L109" s="33"/>
      <c r="M109" s="33"/>
      <c r="N109" s="33"/>
    </row>
    <row r="110" spans="1:14" ht="14.25">
      <c r="A110" s="112"/>
      <c r="B110" s="188"/>
      <c r="C110" s="189"/>
      <c r="D110" s="188"/>
      <c r="E110" s="211"/>
      <c r="F110" s="112"/>
      <c r="G110" s="112"/>
      <c r="H110" s="33"/>
      <c r="I110" s="33"/>
      <c r="J110" s="33"/>
      <c r="K110" s="33"/>
      <c r="L110" s="33"/>
      <c r="M110" s="33"/>
      <c r="N110" s="33"/>
    </row>
    <row r="111" spans="1:14" ht="14.25" customHeight="1">
      <c r="A111" s="112"/>
      <c r="B111" s="432">
        <f>B102+1</f>
        <v>41652</v>
      </c>
      <c r="C111" s="433" t="str">
        <f>CHOOSE(WEEKDAY(B111,2),"星期一","星期二","星期三","星期四","星期五","星期六","星期日")</f>
        <v>星期一</v>
      </c>
      <c r="D111" s="212"/>
      <c r="E111" s="213"/>
      <c r="F111" s="112"/>
      <c r="G111" s="112"/>
      <c r="H111" s="33"/>
      <c r="I111" s="33"/>
      <c r="J111" s="33"/>
      <c r="K111" s="33"/>
      <c r="L111" s="33"/>
      <c r="M111" s="33"/>
      <c r="N111" s="33"/>
    </row>
    <row r="112" spans="1:14" ht="14.25" customHeight="1">
      <c r="A112" s="112"/>
      <c r="B112" s="432"/>
      <c r="C112" s="434"/>
      <c r="D112" s="214"/>
      <c r="E112" s="215"/>
      <c r="F112" s="112"/>
      <c r="G112" s="112"/>
      <c r="H112" s="33"/>
      <c r="I112" s="33"/>
      <c r="J112" s="33"/>
      <c r="K112" s="33"/>
      <c r="L112" s="33"/>
      <c r="M112" s="33"/>
      <c r="N112" s="33"/>
    </row>
    <row r="113" spans="1:14" ht="14.25">
      <c r="A113" s="112"/>
      <c r="B113" s="435"/>
      <c r="C113" s="435"/>
      <c r="D113" s="216"/>
      <c r="E113" s="217"/>
      <c r="F113" s="112"/>
      <c r="G113" s="112"/>
      <c r="H113" s="33"/>
      <c r="I113" s="33"/>
      <c r="J113" s="33"/>
      <c r="K113" s="33"/>
      <c r="L113" s="33"/>
      <c r="M113" s="33"/>
      <c r="N113" s="33"/>
    </row>
    <row r="114" spans="1:14" ht="14.25">
      <c r="A114" s="112"/>
      <c r="B114" s="435"/>
      <c r="C114" s="435"/>
      <c r="D114" s="216"/>
      <c r="E114" s="215"/>
      <c r="F114" s="112"/>
      <c r="G114" s="112"/>
      <c r="H114" s="33"/>
      <c r="I114" s="33"/>
      <c r="J114" s="33"/>
      <c r="K114" s="33"/>
      <c r="L114" s="33"/>
      <c r="M114" s="33"/>
      <c r="N114" s="33"/>
    </row>
    <row r="115" spans="1:14" ht="14.25">
      <c r="A115" s="112"/>
      <c r="B115" s="435"/>
      <c r="C115" s="435"/>
      <c r="D115" s="216"/>
      <c r="E115" s="215"/>
      <c r="F115" s="112"/>
      <c r="G115" s="112"/>
      <c r="H115" s="33"/>
      <c r="I115" s="33"/>
      <c r="J115" s="33"/>
      <c r="K115" s="33"/>
      <c r="L115" s="33"/>
      <c r="M115" s="33"/>
      <c r="N115" s="33"/>
    </row>
    <row r="116" spans="1:14" ht="14.25">
      <c r="A116" s="112"/>
      <c r="B116" s="435"/>
      <c r="C116" s="435"/>
      <c r="D116" s="216"/>
      <c r="E116" s="215"/>
      <c r="F116" s="112"/>
      <c r="G116" s="112"/>
      <c r="H116" s="33"/>
      <c r="I116" s="33"/>
      <c r="J116" s="33"/>
      <c r="K116" s="33"/>
      <c r="L116" s="33"/>
      <c r="M116" s="33"/>
      <c r="N116" s="33"/>
    </row>
    <row r="117" spans="1:14" ht="14.25">
      <c r="A117" s="112"/>
      <c r="B117" s="435"/>
      <c r="C117" s="435"/>
      <c r="D117" s="216"/>
      <c r="E117" s="215"/>
      <c r="F117" s="112"/>
      <c r="G117" s="112"/>
      <c r="H117" s="33"/>
      <c r="I117" s="33"/>
      <c r="J117" s="33"/>
      <c r="K117" s="33"/>
      <c r="L117" s="33"/>
      <c r="M117" s="33"/>
      <c r="N117" s="33"/>
    </row>
    <row r="118" spans="1:14" ht="15" thickBot="1">
      <c r="A118" s="112"/>
      <c r="B118" s="436"/>
      <c r="C118" s="436"/>
      <c r="D118" s="218"/>
      <c r="E118" s="219"/>
      <c r="F118" s="112"/>
      <c r="G118" s="112"/>
      <c r="H118" s="33"/>
      <c r="I118" s="33"/>
      <c r="J118" s="33"/>
      <c r="K118" s="33"/>
      <c r="L118" s="33"/>
      <c r="M118" s="33"/>
      <c r="N118" s="33"/>
    </row>
    <row r="119" spans="1:14" ht="14.25">
      <c r="A119" s="112"/>
      <c r="B119" s="131"/>
      <c r="C119" s="132"/>
      <c r="D119" s="131"/>
      <c r="E119" s="133"/>
      <c r="F119" s="112"/>
      <c r="G119" s="112"/>
      <c r="H119" s="33"/>
      <c r="I119" s="33"/>
      <c r="J119" s="33"/>
      <c r="K119" s="33"/>
      <c r="L119" s="33"/>
      <c r="M119" s="33"/>
      <c r="N119" s="33"/>
    </row>
    <row r="120" spans="1:14" ht="14.25" customHeight="1">
      <c r="A120" s="112"/>
      <c r="B120" s="437">
        <f>B111+1</f>
        <v>41653</v>
      </c>
      <c r="C120" s="426" t="str">
        <f>CHOOSE(WEEKDAY(B120,2),"星期一","星期二","星期三","星期四","星期五","星期六","星期日")</f>
        <v>星期二</v>
      </c>
      <c r="D120" s="134"/>
      <c r="E120" s="135"/>
      <c r="F120" s="112"/>
      <c r="G120" s="112"/>
      <c r="H120" s="33"/>
      <c r="I120" s="33"/>
      <c r="J120" s="33"/>
      <c r="K120" s="33"/>
      <c r="L120" s="33"/>
      <c r="M120" s="33"/>
      <c r="N120" s="33"/>
    </row>
    <row r="121" spans="1:14" ht="14.25" customHeight="1">
      <c r="A121" s="112"/>
      <c r="B121" s="437"/>
      <c r="C121" s="427"/>
      <c r="D121" s="136"/>
      <c r="E121" s="137"/>
      <c r="F121" s="112"/>
      <c r="G121" s="112"/>
      <c r="H121" s="33"/>
      <c r="I121" s="33"/>
      <c r="J121" s="33"/>
      <c r="K121" s="33"/>
      <c r="L121" s="33"/>
      <c r="M121" s="33"/>
      <c r="N121" s="33"/>
    </row>
    <row r="122" spans="1:14" ht="14.25">
      <c r="A122" s="112"/>
      <c r="B122" s="438"/>
      <c r="C122" s="438"/>
      <c r="D122" s="138"/>
      <c r="E122" s="139"/>
      <c r="F122" s="112"/>
      <c r="G122" s="112"/>
      <c r="H122" s="33"/>
      <c r="I122" s="33"/>
      <c r="J122" s="33"/>
      <c r="K122" s="33"/>
      <c r="L122" s="33"/>
      <c r="M122" s="33"/>
      <c r="N122" s="33"/>
    </row>
    <row r="123" spans="1:14" ht="14.25">
      <c r="A123" s="112"/>
      <c r="B123" s="438"/>
      <c r="C123" s="438"/>
      <c r="D123" s="138"/>
      <c r="E123" s="137"/>
      <c r="F123" s="112"/>
      <c r="G123" s="112"/>
      <c r="H123" s="33"/>
      <c r="I123" s="33"/>
      <c r="J123" s="33"/>
      <c r="K123" s="33"/>
      <c r="L123" s="33"/>
      <c r="M123" s="33"/>
      <c r="N123" s="33"/>
    </row>
    <row r="124" spans="1:14" ht="14.25">
      <c r="A124" s="112"/>
      <c r="B124" s="438"/>
      <c r="C124" s="438"/>
      <c r="D124" s="138"/>
      <c r="E124" s="137"/>
      <c r="F124" s="112"/>
      <c r="G124" s="112"/>
      <c r="H124" s="33"/>
      <c r="I124" s="33"/>
      <c r="J124" s="33"/>
      <c r="K124" s="33"/>
      <c r="L124" s="33"/>
      <c r="M124" s="33"/>
      <c r="N124" s="33"/>
    </row>
    <row r="125" spans="1:14" ht="14.25">
      <c r="A125" s="112"/>
      <c r="B125" s="438"/>
      <c r="C125" s="438"/>
      <c r="D125" s="138"/>
      <c r="E125" s="137"/>
      <c r="F125" s="112"/>
      <c r="G125" s="112"/>
      <c r="H125" s="33"/>
      <c r="I125" s="33"/>
      <c r="J125" s="33"/>
      <c r="K125" s="33"/>
      <c r="L125" s="33"/>
      <c r="M125" s="33"/>
      <c r="N125" s="33"/>
    </row>
    <row r="126" spans="1:14" ht="14.25">
      <c r="A126" s="112"/>
      <c r="B126" s="438"/>
      <c r="C126" s="438"/>
      <c r="D126" s="138"/>
      <c r="E126" s="137"/>
      <c r="F126" s="112"/>
      <c r="G126" s="112"/>
      <c r="H126" s="33"/>
      <c r="I126" s="33"/>
      <c r="J126" s="33"/>
      <c r="K126" s="33"/>
      <c r="L126" s="33"/>
      <c r="M126" s="33"/>
      <c r="N126" s="33"/>
    </row>
    <row r="127" spans="1:14" ht="15" thickBot="1">
      <c r="A127" s="112"/>
      <c r="B127" s="439"/>
      <c r="C127" s="439"/>
      <c r="D127" s="140"/>
      <c r="E127" s="141"/>
      <c r="F127" s="112"/>
      <c r="G127" s="112"/>
      <c r="H127" s="33"/>
      <c r="I127" s="33"/>
      <c r="J127" s="33"/>
      <c r="K127" s="33"/>
      <c r="L127" s="33"/>
      <c r="M127" s="33"/>
      <c r="N127" s="33"/>
    </row>
    <row r="128" spans="1:14" ht="14.25">
      <c r="A128" s="112"/>
      <c r="B128" s="188"/>
      <c r="C128" s="189"/>
      <c r="D128" s="188"/>
      <c r="E128" s="211"/>
      <c r="F128" s="112"/>
      <c r="G128" s="112"/>
      <c r="H128" s="33"/>
      <c r="I128" s="33"/>
      <c r="J128" s="33"/>
      <c r="K128" s="33"/>
      <c r="L128" s="33"/>
      <c r="M128" s="33"/>
      <c r="N128" s="33"/>
    </row>
    <row r="129" spans="1:14" ht="14.25" customHeight="1">
      <c r="A129" s="112"/>
      <c r="B129" s="432">
        <f>B120+1</f>
        <v>41654</v>
      </c>
      <c r="C129" s="433" t="str">
        <f>CHOOSE(WEEKDAY(B129,2),"星期一","星期二","星期三","星期四","星期五","星期六","星期日")</f>
        <v>星期三</v>
      </c>
      <c r="D129" s="212"/>
      <c r="E129" s="213"/>
      <c r="F129" s="112"/>
      <c r="G129" s="112"/>
      <c r="H129" s="33"/>
      <c r="I129" s="33"/>
      <c r="J129" s="33"/>
      <c r="K129" s="33"/>
      <c r="L129" s="33"/>
      <c r="M129" s="33"/>
      <c r="N129" s="33"/>
    </row>
    <row r="130" spans="1:14" ht="14.25" customHeight="1">
      <c r="A130" s="112"/>
      <c r="B130" s="432"/>
      <c r="C130" s="434"/>
      <c r="D130" s="214"/>
      <c r="E130" s="215"/>
      <c r="F130" s="112"/>
      <c r="G130" s="112"/>
      <c r="H130" s="33"/>
      <c r="I130" s="33"/>
      <c r="J130" s="33"/>
      <c r="K130" s="33"/>
      <c r="L130" s="33"/>
      <c r="M130" s="33"/>
      <c r="N130" s="33"/>
    </row>
    <row r="131" spans="1:14" ht="14.25">
      <c r="A131" s="112"/>
      <c r="B131" s="435"/>
      <c r="C131" s="435"/>
      <c r="D131" s="216"/>
      <c r="E131" s="217"/>
      <c r="F131" s="112"/>
      <c r="G131" s="112"/>
      <c r="H131" s="33"/>
      <c r="I131" s="33"/>
      <c r="J131" s="33"/>
      <c r="K131" s="33"/>
      <c r="L131" s="33"/>
      <c r="M131" s="33"/>
      <c r="N131" s="33"/>
    </row>
    <row r="132" spans="1:14" ht="14.25">
      <c r="A132" s="112"/>
      <c r="B132" s="435"/>
      <c r="C132" s="435"/>
      <c r="D132" s="216"/>
      <c r="E132" s="215"/>
      <c r="F132" s="112"/>
      <c r="G132" s="112"/>
      <c r="H132" s="33"/>
      <c r="I132" s="33"/>
      <c r="J132" s="33"/>
      <c r="K132" s="33"/>
      <c r="L132" s="33"/>
      <c r="M132" s="33"/>
      <c r="N132" s="33"/>
    </row>
    <row r="133" spans="1:14" ht="14.25">
      <c r="A133" s="112"/>
      <c r="B133" s="435"/>
      <c r="C133" s="435"/>
      <c r="D133" s="216"/>
      <c r="E133" s="215"/>
      <c r="F133" s="112"/>
      <c r="G133" s="112"/>
      <c r="H133" s="33"/>
      <c r="I133" s="33"/>
      <c r="J133" s="33"/>
      <c r="K133" s="33"/>
      <c r="L133" s="33"/>
      <c r="M133" s="33"/>
      <c r="N133" s="33"/>
    </row>
    <row r="134" spans="1:14" ht="14.25">
      <c r="A134" s="112"/>
      <c r="B134" s="435"/>
      <c r="C134" s="435"/>
      <c r="D134" s="216"/>
      <c r="E134" s="215"/>
      <c r="F134" s="112"/>
      <c r="G134" s="112"/>
      <c r="H134" s="33"/>
      <c r="I134" s="33"/>
      <c r="J134" s="33"/>
      <c r="K134" s="33"/>
      <c r="L134" s="33"/>
      <c r="M134" s="33"/>
      <c r="N134" s="33"/>
    </row>
    <row r="135" spans="1:14" ht="14.25">
      <c r="A135" s="112"/>
      <c r="B135" s="435"/>
      <c r="C135" s="435"/>
      <c r="D135" s="216"/>
      <c r="E135" s="215"/>
      <c r="F135" s="112"/>
      <c r="G135" s="112"/>
      <c r="H135" s="33"/>
      <c r="I135" s="33"/>
      <c r="J135" s="33"/>
      <c r="K135" s="33"/>
      <c r="L135" s="33"/>
      <c r="M135" s="33"/>
      <c r="N135" s="33"/>
    </row>
    <row r="136" spans="1:14" ht="15" thickBot="1">
      <c r="A136" s="112"/>
      <c r="B136" s="436"/>
      <c r="C136" s="436"/>
      <c r="D136" s="218"/>
      <c r="E136" s="219"/>
      <c r="F136" s="112"/>
      <c r="G136" s="112"/>
      <c r="H136" s="33"/>
      <c r="I136" s="33"/>
      <c r="J136" s="33"/>
      <c r="K136" s="33"/>
      <c r="L136" s="33"/>
      <c r="M136" s="33"/>
      <c r="N136" s="33"/>
    </row>
    <row r="137" spans="1:14" ht="14.25">
      <c r="A137" s="112"/>
      <c r="B137" s="131"/>
      <c r="C137" s="132"/>
      <c r="D137" s="131"/>
      <c r="E137" s="133"/>
      <c r="F137" s="112"/>
      <c r="G137" s="112"/>
      <c r="H137" s="33"/>
      <c r="I137" s="33"/>
      <c r="J137" s="33"/>
      <c r="K137" s="33"/>
      <c r="L137" s="33"/>
      <c r="M137" s="33"/>
      <c r="N137" s="33"/>
    </row>
    <row r="138" spans="1:14" ht="14.25" customHeight="1">
      <c r="A138" s="112"/>
      <c r="B138" s="437">
        <f>B129+1</f>
        <v>41655</v>
      </c>
      <c r="C138" s="426" t="str">
        <f>CHOOSE(WEEKDAY(B138,2),"星期一","星期二","星期三","星期四","星期五","星期六","星期日")</f>
        <v>星期四</v>
      </c>
      <c r="D138" s="134"/>
      <c r="E138" s="135"/>
      <c r="F138" s="112"/>
      <c r="G138" s="112"/>
      <c r="H138" s="33"/>
      <c r="I138" s="33"/>
      <c r="J138" s="33"/>
      <c r="K138" s="33"/>
      <c r="L138" s="33"/>
      <c r="M138" s="33"/>
      <c r="N138" s="33"/>
    </row>
    <row r="139" spans="1:14" ht="14.25" customHeight="1">
      <c r="A139" s="112"/>
      <c r="B139" s="437"/>
      <c r="C139" s="427"/>
      <c r="D139" s="136"/>
      <c r="E139" s="137"/>
      <c r="F139" s="112"/>
      <c r="G139" s="112"/>
      <c r="H139" s="33"/>
      <c r="I139" s="33"/>
      <c r="J139" s="33"/>
      <c r="K139" s="33"/>
      <c r="L139" s="33"/>
      <c r="M139" s="33"/>
      <c r="N139" s="33"/>
    </row>
    <row r="140" spans="1:14" ht="14.25">
      <c r="A140" s="112"/>
      <c r="B140" s="438"/>
      <c r="C140" s="438"/>
      <c r="D140" s="138"/>
      <c r="E140" s="139"/>
      <c r="F140" s="112"/>
      <c r="G140" s="112"/>
      <c r="H140" s="33"/>
      <c r="I140" s="33"/>
      <c r="J140" s="33"/>
      <c r="K140" s="33"/>
      <c r="L140" s="33"/>
      <c r="M140" s="33"/>
      <c r="N140" s="33"/>
    </row>
    <row r="141" spans="1:14" ht="14.25">
      <c r="A141" s="112"/>
      <c r="B141" s="438"/>
      <c r="C141" s="438"/>
      <c r="D141" s="138"/>
      <c r="E141" s="137"/>
      <c r="F141" s="112"/>
      <c r="G141" s="112"/>
      <c r="H141" s="33"/>
      <c r="I141" s="33"/>
      <c r="J141" s="33"/>
      <c r="K141" s="33"/>
      <c r="L141" s="33"/>
      <c r="M141" s="33"/>
      <c r="N141" s="33"/>
    </row>
    <row r="142" spans="1:14" ht="14.25">
      <c r="A142" s="112"/>
      <c r="B142" s="438"/>
      <c r="C142" s="438"/>
      <c r="D142" s="138"/>
      <c r="E142" s="137"/>
      <c r="F142" s="112"/>
      <c r="G142" s="112"/>
      <c r="H142" s="33"/>
      <c r="I142" s="33"/>
      <c r="J142" s="33"/>
      <c r="K142" s="33"/>
      <c r="L142" s="33"/>
      <c r="M142" s="33"/>
      <c r="N142" s="33"/>
    </row>
    <row r="143" spans="1:14" ht="14.25">
      <c r="A143" s="112"/>
      <c r="B143" s="438"/>
      <c r="C143" s="438"/>
      <c r="D143" s="138"/>
      <c r="E143" s="137"/>
      <c r="F143" s="112"/>
      <c r="G143" s="112"/>
      <c r="H143" s="33"/>
      <c r="I143" s="33"/>
      <c r="J143" s="33"/>
      <c r="K143" s="33"/>
      <c r="L143" s="33"/>
      <c r="M143" s="33"/>
      <c r="N143" s="33"/>
    </row>
    <row r="144" spans="1:14" ht="14.25">
      <c r="A144" s="112"/>
      <c r="B144" s="438"/>
      <c r="C144" s="438"/>
      <c r="D144" s="138"/>
      <c r="E144" s="137"/>
      <c r="F144" s="112"/>
      <c r="G144" s="112"/>
      <c r="H144" s="33"/>
      <c r="I144" s="33"/>
      <c r="J144" s="33"/>
      <c r="K144" s="33"/>
      <c r="L144" s="33"/>
      <c r="M144" s="33"/>
      <c r="N144" s="33"/>
    </row>
    <row r="145" spans="1:14" ht="15" thickBot="1">
      <c r="A145" s="112"/>
      <c r="B145" s="439"/>
      <c r="C145" s="439"/>
      <c r="D145" s="140"/>
      <c r="E145" s="141"/>
      <c r="F145" s="112"/>
      <c r="G145" s="112"/>
      <c r="H145" s="33"/>
      <c r="I145" s="33"/>
      <c r="J145" s="33"/>
      <c r="K145" s="33"/>
      <c r="L145" s="33"/>
      <c r="M145" s="33"/>
      <c r="N145" s="33"/>
    </row>
    <row r="146" spans="1:14" ht="14.25">
      <c r="A146" s="112"/>
      <c r="B146" s="188"/>
      <c r="C146" s="189"/>
      <c r="D146" s="188"/>
      <c r="E146" s="211"/>
      <c r="F146" s="112"/>
      <c r="G146" s="112"/>
      <c r="H146" s="33"/>
      <c r="I146" s="33"/>
      <c r="J146" s="33"/>
      <c r="K146" s="33"/>
      <c r="L146" s="33"/>
      <c r="M146" s="33"/>
      <c r="N146" s="33"/>
    </row>
    <row r="147" spans="1:14" ht="14.25" customHeight="1">
      <c r="A147" s="112"/>
      <c r="B147" s="432">
        <f>B138+1</f>
        <v>41656</v>
      </c>
      <c r="C147" s="433" t="str">
        <f>CHOOSE(WEEKDAY(B147,2),"星期一","星期二","星期三","星期四","星期五","星期六","星期日")</f>
        <v>星期五</v>
      </c>
      <c r="D147" s="212"/>
      <c r="E147" s="213"/>
      <c r="F147" s="112"/>
      <c r="G147" s="112"/>
      <c r="H147" s="33"/>
      <c r="I147" s="33"/>
      <c r="J147" s="33"/>
      <c r="K147" s="33"/>
      <c r="L147" s="33"/>
      <c r="M147" s="33"/>
      <c r="N147" s="33"/>
    </row>
    <row r="148" spans="1:14" ht="14.25" customHeight="1">
      <c r="A148" s="112"/>
      <c r="B148" s="432"/>
      <c r="C148" s="434"/>
      <c r="D148" s="214"/>
      <c r="E148" s="215"/>
      <c r="F148" s="112"/>
      <c r="G148" s="112"/>
      <c r="H148" s="33"/>
      <c r="I148" s="33"/>
      <c r="J148" s="33"/>
      <c r="K148" s="33"/>
      <c r="L148" s="33"/>
      <c r="M148" s="33"/>
      <c r="N148" s="33"/>
    </row>
    <row r="149" spans="1:14" ht="14.25">
      <c r="A149" s="112"/>
      <c r="B149" s="435"/>
      <c r="C149" s="435"/>
      <c r="D149" s="216"/>
      <c r="E149" s="217"/>
      <c r="F149" s="112"/>
      <c r="G149" s="112"/>
      <c r="H149" s="33"/>
      <c r="I149" s="33"/>
      <c r="J149" s="33"/>
      <c r="K149" s="33"/>
      <c r="L149" s="33"/>
      <c r="M149" s="33"/>
      <c r="N149" s="33"/>
    </row>
    <row r="150" spans="1:14" ht="14.25">
      <c r="A150" s="112"/>
      <c r="B150" s="435"/>
      <c r="C150" s="435"/>
      <c r="D150" s="216"/>
      <c r="E150" s="215"/>
      <c r="F150" s="112"/>
      <c r="G150" s="112"/>
      <c r="H150" s="33"/>
      <c r="I150" s="33"/>
      <c r="J150" s="33"/>
      <c r="K150" s="33"/>
      <c r="L150" s="33"/>
      <c r="M150" s="33"/>
      <c r="N150" s="33"/>
    </row>
    <row r="151" spans="1:14" ht="14.25">
      <c r="A151" s="112"/>
      <c r="B151" s="435"/>
      <c r="C151" s="435"/>
      <c r="D151" s="216"/>
      <c r="E151" s="215"/>
      <c r="F151" s="112"/>
      <c r="G151" s="112"/>
      <c r="H151" s="33"/>
      <c r="I151" s="33"/>
      <c r="J151" s="33"/>
      <c r="K151" s="33"/>
      <c r="L151" s="33"/>
      <c r="M151" s="33"/>
      <c r="N151" s="33"/>
    </row>
    <row r="152" spans="1:14" ht="14.25">
      <c r="A152" s="112"/>
      <c r="B152" s="435"/>
      <c r="C152" s="435"/>
      <c r="D152" s="216"/>
      <c r="E152" s="215"/>
      <c r="F152" s="112"/>
      <c r="G152" s="112"/>
      <c r="H152" s="33"/>
      <c r="I152" s="33"/>
      <c r="J152" s="33"/>
      <c r="K152" s="33"/>
      <c r="L152" s="33"/>
      <c r="M152" s="33"/>
      <c r="N152" s="33"/>
    </row>
    <row r="153" spans="1:14" ht="14.25">
      <c r="A153" s="112"/>
      <c r="B153" s="435"/>
      <c r="C153" s="435"/>
      <c r="D153" s="216"/>
      <c r="E153" s="215"/>
      <c r="F153" s="112"/>
      <c r="G153" s="112"/>
      <c r="H153" s="33"/>
      <c r="I153" s="33"/>
      <c r="J153" s="33"/>
      <c r="K153" s="33"/>
      <c r="L153" s="33"/>
      <c r="M153" s="33"/>
      <c r="N153" s="33"/>
    </row>
    <row r="154" spans="1:14" ht="15" thickBot="1">
      <c r="A154" s="112"/>
      <c r="B154" s="436"/>
      <c r="C154" s="436"/>
      <c r="D154" s="218"/>
      <c r="E154" s="219"/>
      <c r="F154" s="112"/>
      <c r="G154" s="112"/>
      <c r="H154" s="33"/>
      <c r="I154" s="33"/>
      <c r="J154" s="33"/>
      <c r="K154" s="33"/>
      <c r="L154" s="33"/>
      <c r="M154" s="33"/>
      <c r="N154" s="33"/>
    </row>
    <row r="155" spans="1:14" ht="14.25">
      <c r="A155" s="112"/>
      <c r="B155" s="131"/>
      <c r="C155" s="132"/>
      <c r="D155" s="131"/>
      <c r="E155" s="133"/>
      <c r="F155" s="112"/>
      <c r="G155" s="112"/>
      <c r="H155" s="33"/>
      <c r="I155" s="33"/>
      <c r="J155" s="33"/>
      <c r="K155" s="33"/>
      <c r="L155" s="33"/>
      <c r="M155" s="33"/>
      <c r="N155" s="33"/>
    </row>
    <row r="156" spans="1:14" ht="14.25" customHeight="1">
      <c r="A156" s="112"/>
      <c r="B156" s="437">
        <f>B147+1</f>
        <v>41657</v>
      </c>
      <c r="C156" s="426" t="str">
        <f>CHOOSE(WEEKDAY(B156,2),"星期一","星期二","星期三","星期四","星期五","星期六","星期日")</f>
        <v>星期六</v>
      </c>
      <c r="D156" s="134"/>
      <c r="E156" s="135"/>
      <c r="F156" s="112"/>
      <c r="G156" s="112"/>
      <c r="H156" s="33"/>
      <c r="I156" s="33"/>
      <c r="J156" s="33"/>
      <c r="K156" s="33"/>
      <c r="L156" s="33"/>
      <c r="M156" s="33"/>
      <c r="N156" s="33"/>
    </row>
    <row r="157" spans="1:14" ht="14.25" customHeight="1">
      <c r="A157" s="112"/>
      <c r="B157" s="437"/>
      <c r="C157" s="427"/>
      <c r="D157" s="136"/>
      <c r="E157" s="137"/>
      <c r="F157" s="112"/>
      <c r="G157" s="112"/>
      <c r="H157" s="33"/>
      <c r="I157" s="33"/>
      <c r="J157" s="33"/>
      <c r="K157" s="33"/>
      <c r="L157" s="33"/>
      <c r="M157" s="33"/>
      <c r="N157" s="33"/>
    </row>
    <row r="158" spans="1:14" ht="14.25">
      <c r="A158" s="112"/>
      <c r="B158" s="438"/>
      <c r="C158" s="438"/>
      <c r="D158" s="138"/>
      <c r="E158" s="139"/>
      <c r="F158" s="112"/>
      <c r="G158" s="112"/>
      <c r="H158" s="33"/>
      <c r="I158" s="33"/>
      <c r="J158" s="33"/>
      <c r="K158" s="33"/>
      <c r="L158" s="33"/>
      <c r="M158" s="33"/>
      <c r="N158" s="33"/>
    </row>
    <row r="159" spans="1:14" ht="14.25">
      <c r="A159" s="112"/>
      <c r="B159" s="438"/>
      <c r="C159" s="438"/>
      <c r="D159" s="138"/>
      <c r="E159" s="137"/>
      <c r="F159" s="112"/>
      <c r="G159" s="112"/>
      <c r="H159" s="33"/>
      <c r="I159" s="33"/>
      <c r="J159" s="33"/>
      <c r="K159" s="33"/>
      <c r="L159" s="33"/>
      <c r="M159" s="33"/>
      <c r="N159" s="33"/>
    </row>
    <row r="160" spans="1:14" ht="14.25">
      <c r="A160" s="112"/>
      <c r="B160" s="438"/>
      <c r="C160" s="438"/>
      <c r="D160" s="138"/>
      <c r="E160" s="137"/>
      <c r="F160" s="112"/>
      <c r="G160" s="112"/>
      <c r="H160" s="33"/>
      <c r="I160" s="33"/>
      <c r="J160" s="33"/>
      <c r="K160" s="33"/>
      <c r="L160" s="33"/>
      <c r="M160" s="33"/>
      <c r="N160" s="33"/>
    </row>
    <row r="161" spans="1:14" ht="14.25">
      <c r="A161" s="112"/>
      <c r="B161" s="438"/>
      <c r="C161" s="438"/>
      <c r="D161" s="138"/>
      <c r="E161" s="137"/>
      <c r="F161" s="112"/>
      <c r="G161" s="112"/>
      <c r="H161" s="33"/>
      <c r="I161" s="33"/>
      <c r="J161" s="33"/>
      <c r="K161" s="33"/>
      <c r="L161" s="33"/>
      <c r="M161" s="33"/>
      <c r="N161" s="33"/>
    </row>
    <row r="162" spans="1:14" ht="14.25">
      <c r="A162" s="112"/>
      <c r="B162" s="438"/>
      <c r="C162" s="438"/>
      <c r="D162" s="138"/>
      <c r="E162" s="137"/>
      <c r="F162" s="112"/>
      <c r="G162" s="112"/>
      <c r="H162" s="33"/>
      <c r="I162" s="33"/>
      <c r="J162" s="33"/>
      <c r="K162" s="33"/>
      <c r="L162" s="33"/>
      <c r="M162" s="33"/>
      <c r="N162" s="33"/>
    </row>
    <row r="163" spans="1:14" ht="15" thickBot="1">
      <c r="A163" s="112"/>
      <c r="B163" s="439"/>
      <c r="C163" s="439"/>
      <c r="D163" s="140"/>
      <c r="E163" s="141"/>
      <c r="F163" s="112"/>
      <c r="G163" s="112"/>
      <c r="H163" s="33"/>
      <c r="I163" s="33"/>
      <c r="J163" s="33"/>
      <c r="K163" s="33"/>
      <c r="L163" s="33"/>
      <c r="M163" s="33"/>
      <c r="N163" s="33"/>
    </row>
    <row r="164" spans="1:14" ht="14.25">
      <c r="A164" s="112"/>
      <c r="B164" s="188"/>
      <c r="C164" s="189"/>
      <c r="D164" s="188"/>
      <c r="E164" s="211"/>
      <c r="F164" s="112"/>
      <c r="G164" s="112"/>
      <c r="H164" s="33"/>
      <c r="I164" s="33"/>
      <c r="J164" s="33"/>
      <c r="K164" s="33"/>
      <c r="L164" s="33"/>
      <c r="M164" s="33"/>
      <c r="N164" s="33"/>
    </row>
    <row r="165" spans="1:14" ht="14.25" customHeight="1">
      <c r="A165" s="112"/>
      <c r="B165" s="432">
        <f>B156+1</f>
        <v>41658</v>
      </c>
      <c r="C165" s="433" t="str">
        <f>CHOOSE(WEEKDAY(B165,2),"星期一","星期二","星期三","星期四","星期五","星期六","星期日")</f>
        <v>星期日</v>
      </c>
      <c r="D165" s="212"/>
      <c r="E165" s="213"/>
      <c r="F165" s="112"/>
      <c r="G165" s="112"/>
      <c r="H165" s="33"/>
      <c r="I165" s="33"/>
      <c r="J165" s="33"/>
      <c r="K165" s="33"/>
      <c r="L165" s="33"/>
      <c r="M165" s="33"/>
      <c r="N165" s="33"/>
    </row>
    <row r="166" spans="1:14" ht="14.25" customHeight="1">
      <c r="A166" s="112"/>
      <c r="B166" s="432"/>
      <c r="C166" s="434"/>
      <c r="D166" s="214"/>
      <c r="E166" s="215"/>
      <c r="F166" s="112"/>
      <c r="G166" s="112"/>
      <c r="H166" s="33"/>
      <c r="I166" s="33"/>
      <c r="J166" s="33"/>
      <c r="K166" s="33"/>
      <c r="L166" s="33"/>
      <c r="M166" s="33"/>
      <c r="N166" s="33"/>
    </row>
    <row r="167" spans="1:14" ht="14.25">
      <c r="A167" s="112"/>
      <c r="B167" s="435"/>
      <c r="C167" s="435"/>
      <c r="D167" s="216"/>
      <c r="E167" s="217"/>
      <c r="F167" s="112"/>
      <c r="G167" s="112"/>
      <c r="H167" s="33"/>
      <c r="I167" s="33"/>
      <c r="J167" s="33"/>
      <c r="K167" s="33"/>
      <c r="L167" s="33"/>
      <c r="M167" s="33"/>
      <c r="N167" s="33"/>
    </row>
    <row r="168" spans="1:14" ht="14.25">
      <c r="A168" s="112"/>
      <c r="B168" s="435"/>
      <c r="C168" s="435"/>
      <c r="D168" s="216"/>
      <c r="E168" s="215"/>
      <c r="F168" s="112"/>
      <c r="G168" s="112"/>
      <c r="H168" s="33"/>
      <c r="I168" s="33"/>
      <c r="J168" s="33"/>
      <c r="K168" s="33"/>
      <c r="L168" s="33"/>
      <c r="M168" s="33"/>
      <c r="N168" s="33"/>
    </row>
    <row r="169" spans="1:14" ht="14.25">
      <c r="A169" s="112"/>
      <c r="B169" s="435"/>
      <c r="C169" s="435"/>
      <c r="D169" s="216"/>
      <c r="E169" s="215"/>
      <c r="F169" s="112"/>
      <c r="G169" s="112"/>
      <c r="H169" s="33"/>
      <c r="I169" s="33"/>
      <c r="J169" s="33"/>
      <c r="K169" s="33"/>
      <c r="L169" s="33"/>
      <c r="M169" s="33"/>
      <c r="N169" s="33"/>
    </row>
    <row r="170" spans="1:14" ht="14.25">
      <c r="A170" s="112"/>
      <c r="B170" s="435"/>
      <c r="C170" s="435"/>
      <c r="D170" s="216"/>
      <c r="E170" s="215"/>
      <c r="F170" s="112"/>
      <c r="G170" s="112"/>
      <c r="H170" s="33"/>
      <c r="I170" s="33"/>
      <c r="J170" s="33"/>
      <c r="K170" s="33"/>
      <c r="L170" s="33"/>
      <c r="M170" s="33"/>
      <c r="N170" s="33"/>
    </row>
    <row r="171" spans="1:14" ht="14.25">
      <c r="A171" s="112"/>
      <c r="B171" s="435"/>
      <c r="C171" s="435"/>
      <c r="D171" s="216"/>
      <c r="E171" s="215"/>
      <c r="F171" s="112"/>
      <c r="G171" s="112"/>
      <c r="H171" s="33"/>
      <c r="I171" s="33"/>
      <c r="J171" s="33"/>
      <c r="K171" s="33"/>
      <c r="L171" s="33"/>
      <c r="M171" s="33"/>
      <c r="N171" s="33"/>
    </row>
    <row r="172" spans="1:14" ht="15" thickBot="1">
      <c r="A172" s="112"/>
      <c r="B172" s="436"/>
      <c r="C172" s="436"/>
      <c r="D172" s="218"/>
      <c r="E172" s="219"/>
      <c r="F172" s="112"/>
      <c r="G172" s="112"/>
      <c r="H172" s="33"/>
      <c r="I172" s="33"/>
      <c r="J172" s="33"/>
      <c r="K172" s="33"/>
      <c r="L172" s="33"/>
      <c r="M172" s="33"/>
      <c r="N172" s="33"/>
    </row>
    <row r="173" spans="1:14" ht="14.25">
      <c r="A173" s="112"/>
      <c r="B173" s="131"/>
      <c r="C173" s="132"/>
      <c r="D173" s="131"/>
      <c r="E173" s="133"/>
      <c r="F173" s="112"/>
      <c r="G173" s="112"/>
      <c r="H173" s="33"/>
      <c r="I173" s="33"/>
      <c r="J173" s="33"/>
      <c r="K173" s="33"/>
      <c r="L173" s="33"/>
      <c r="M173" s="33"/>
      <c r="N173" s="33"/>
    </row>
    <row r="174" spans="1:14" ht="14.25" customHeight="1">
      <c r="A174" s="112"/>
      <c r="B174" s="437">
        <f>B165+1</f>
        <v>41659</v>
      </c>
      <c r="C174" s="426" t="str">
        <f>CHOOSE(WEEKDAY(B174,2),"星期一","星期二","星期三","星期四","星期五","星期六","星期日")</f>
        <v>星期一</v>
      </c>
      <c r="D174" s="134"/>
      <c r="E174" s="135"/>
      <c r="F174" s="112"/>
      <c r="G174" s="112"/>
      <c r="H174" s="33"/>
      <c r="I174" s="33"/>
      <c r="J174" s="33"/>
      <c r="K174" s="33"/>
      <c r="L174" s="33"/>
      <c r="M174" s="33"/>
      <c r="N174" s="33"/>
    </row>
    <row r="175" spans="1:14" ht="14.25" customHeight="1">
      <c r="A175" s="112"/>
      <c r="B175" s="437"/>
      <c r="C175" s="427"/>
      <c r="D175" s="136"/>
      <c r="E175" s="137"/>
      <c r="F175" s="112"/>
      <c r="G175" s="112"/>
      <c r="H175" s="33"/>
      <c r="I175" s="33"/>
      <c r="J175" s="33"/>
      <c r="K175" s="33"/>
      <c r="L175" s="33"/>
      <c r="M175" s="33"/>
      <c r="N175" s="33"/>
    </row>
    <row r="176" spans="1:14" ht="14.25">
      <c r="A176" s="112"/>
      <c r="B176" s="438"/>
      <c r="C176" s="438"/>
      <c r="D176" s="138"/>
      <c r="E176" s="139"/>
      <c r="F176" s="112"/>
      <c r="G176" s="112"/>
      <c r="H176" s="33"/>
      <c r="I176" s="33"/>
      <c r="J176" s="33"/>
      <c r="K176" s="33"/>
      <c r="L176" s="33"/>
      <c r="M176" s="33"/>
      <c r="N176" s="33"/>
    </row>
    <row r="177" spans="1:14" ht="14.25">
      <c r="A177" s="112"/>
      <c r="B177" s="438"/>
      <c r="C177" s="438"/>
      <c r="D177" s="138"/>
      <c r="E177" s="137"/>
      <c r="F177" s="112"/>
      <c r="G177" s="112"/>
      <c r="H177" s="33"/>
      <c r="I177" s="33"/>
      <c r="J177" s="33"/>
      <c r="K177" s="33"/>
      <c r="L177" s="33"/>
      <c r="M177" s="33"/>
      <c r="N177" s="33"/>
    </row>
    <row r="178" spans="1:14" ht="14.25">
      <c r="A178" s="112"/>
      <c r="B178" s="438"/>
      <c r="C178" s="438"/>
      <c r="D178" s="138"/>
      <c r="E178" s="137"/>
      <c r="F178" s="112"/>
      <c r="G178" s="112"/>
      <c r="H178" s="33"/>
      <c r="I178" s="33"/>
      <c r="J178" s="33"/>
      <c r="K178" s="33"/>
      <c r="L178" s="33"/>
      <c r="M178" s="33"/>
      <c r="N178" s="33"/>
    </row>
    <row r="179" spans="1:14" ht="14.25">
      <c r="A179" s="112"/>
      <c r="B179" s="438"/>
      <c r="C179" s="438"/>
      <c r="D179" s="138"/>
      <c r="E179" s="137"/>
      <c r="F179" s="112"/>
      <c r="G179" s="112"/>
      <c r="H179" s="33"/>
      <c r="I179" s="33"/>
      <c r="J179" s="33"/>
      <c r="K179" s="33"/>
      <c r="L179" s="33"/>
      <c r="M179" s="33"/>
      <c r="N179" s="33"/>
    </row>
    <row r="180" spans="1:14" ht="14.25">
      <c r="A180" s="112"/>
      <c r="B180" s="438"/>
      <c r="C180" s="438"/>
      <c r="D180" s="138"/>
      <c r="E180" s="137"/>
      <c r="F180" s="112"/>
      <c r="G180" s="112"/>
      <c r="H180" s="33"/>
      <c r="I180" s="33"/>
      <c r="J180" s="33"/>
      <c r="K180" s="33"/>
      <c r="L180" s="33"/>
      <c r="M180" s="33"/>
      <c r="N180" s="33"/>
    </row>
    <row r="181" spans="1:14" ht="15" thickBot="1">
      <c r="A181" s="112"/>
      <c r="B181" s="439"/>
      <c r="C181" s="439"/>
      <c r="D181" s="140"/>
      <c r="E181" s="141"/>
      <c r="F181" s="112"/>
      <c r="G181" s="112"/>
      <c r="H181" s="33"/>
      <c r="I181" s="33"/>
      <c r="J181" s="33"/>
      <c r="K181" s="33"/>
      <c r="L181" s="33"/>
      <c r="M181" s="33"/>
      <c r="N181" s="33"/>
    </row>
    <row r="182" spans="1:14" ht="14.25">
      <c r="A182" s="112"/>
      <c r="B182" s="188"/>
      <c r="C182" s="189"/>
      <c r="D182" s="188"/>
      <c r="E182" s="211"/>
      <c r="F182" s="112"/>
      <c r="G182" s="112"/>
      <c r="H182" s="33"/>
      <c r="I182" s="33"/>
      <c r="J182" s="33"/>
      <c r="K182" s="33"/>
      <c r="L182" s="33"/>
      <c r="M182" s="33"/>
      <c r="N182" s="33"/>
    </row>
    <row r="183" spans="1:14" ht="14.25" customHeight="1">
      <c r="A183" s="112"/>
      <c r="B183" s="432">
        <f>B174+1</f>
        <v>41660</v>
      </c>
      <c r="C183" s="433" t="str">
        <f>CHOOSE(WEEKDAY(B183,2),"星期一","星期二","星期三","星期四","星期五","星期六","星期日")</f>
        <v>星期二</v>
      </c>
      <c r="D183" s="212"/>
      <c r="E183" s="213"/>
      <c r="F183" s="112"/>
      <c r="G183" s="112"/>
      <c r="H183" s="33"/>
      <c r="I183" s="33"/>
      <c r="J183" s="33"/>
      <c r="K183" s="33"/>
      <c r="L183" s="33"/>
      <c r="M183" s="33"/>
      <c r="N183" s="33"/>
    </row>
    <row r="184" spans="1:14" ht="14.25" customHeight="1">
      <c r="A184" s="112"/>
      <c r="B184" s="432"/>
      <c r="C184" s="434"/>
      <c r="D184" s="214"/>
      <c r="E184" s="215"/>
      <c r="F184" s="112"/>
      <c r="G184" s="112"/>
      <c r="H184" s="33"/>
      <c r="I184" s="33"/>
      <c r="J184" s="33"/>
      <c r="K184" s="33"/>
      <c r="L184" s="33"/>
      <c r="M184" s="33"/>
      <c r="N184" s="33"/>
    </row>
    <row r="185" spans="1:14" ht="14.25">
      <c r="A185" s="112"/>
      <c r="B185" s="435"/>
      <c r="C185" s="435"/>
      <c r="D185" s="216"/>
      <c r="E185" s="217"/>
      <c r="F185" s="112"/>
      <c r="G185" s="112"/>
      <c r="H185" s="33"/>
      <c r="I185" s="33"/>
      <c r="J185" s="33"/>
      <c r="K185" s="33"/>
      <c r="L185" s="33"/>
      <c r="M185" s="33"/>
      <c r="N185" s="33"/>
    </row>
    <row r="186" spans="1:14" ht="14.25">
      <c r="A186" s="112"/>
      <c r="B186" s="435"/>
      <c r="C186" s="435"/>
      <c r="D186" s="216"/>
      <c r="E186" s="215"/>
      <c r="F186" s="112"/>
      <c r="G186" s="112"/>
      <c r="H186" s="33"/>
      <c r="I186" s="33"/>
      <c r="J186" s="33"/>
      <c r="K186" s="33"/>
      <c r="L186" s="33"/>
      <c r="M186" s="33"/>
      <c r="N186" s="33"/>
    </row>
    <row r="187" spans="1:14" ht="14.25">
      <c r="A187" s="112"/>
      <c r="B187" s="435"/>
      <c r="C187" s="435"/>
      <c r="D187" s="216"/>
      <c r="E187" s="215"/>
      <c r="F187" s="112"/>
      <c r="G187" s="112"/>
      <c r="H187" s="33"/>
      <c r="I187" s="33"/>
      <c r="J187" s="33"/>
      <c r="K187" s="33"/>
      <c r="L187" s="33"/>
      <c r="M187" s="33"/>
      <c r="N187" s="33"/>
    </row>
    <row r="188" spans="1:14" ht="14.25">
      <c r="A188" s="112"/>
      <c r="B188" s="435"/>
      <c r="C188" s="435"/>
      <c r="D188" s="216"/>
      <c r="E188" s="215"/>
      <c r="F188" s="112"/>
      <c r="G188" s="112"/>
      <c r="H188" s="33"/>
      <c r="I188" s="33"/>
      <c r="J188" s="33"/>
      <c r="K188" s="33"/>
      <c r="L188" s="33"/>
      <c r="M188" s="33"/>
      <c r="N188" s="33"/>
    </row>
    <row r="189" spans="1:14" ht="14.25">
      <c r="A189" s="112"/>
      <c r="B189" s="435"/>
      <c r="C189" s="435"/>
      <c r="D189" s="216"/>
      <c r="E189" s="215"/>
      <c r="F189" s="112"/>
      <c r="G189" s="112"/>
      <c r="H189" s="33"/>
      <c r="I189" s="33"/>
      <c r="J189" s="33"/>
      <c r="K189" s="33"/>
      <c r="L189" s="33"/>
      <c r="M189" s="33"/>
      <c r="N189" s="33"/>
    </row>
    <row r="190" spans="1:14" ht="15" thickBot="1">
      <c r="A190" s="112"/>
      <c r="B190" s="436"/>
      <c r="C190" s="436"/>
      <c r="D190" s="218"/>
      <c r="E190" s="219"/>
      <c r="F190" s="112"/>
      <c r="G190" s="112"/>
      <c r="H190" s="33"/>
      <c r="I190" s="33"/>
      <c r="J190" s="33"/>
      <c r="K190" s="33"/>
      <c r="L190" s="33"/>
      <c r="M190" s="33"/>
      <c r="N190" s="33"/>
    </row>
    <row r="191" spans="1:14" ht="14.25">
      <c r="A191" s="112"/>
      <c r="B191" s="131"/>
      <c r="C191" s="132"/>
      <c r="D191" s="131"/>
      <c r="E191" s="133"/>
      <c r="F191" s="112"/>
      <c r="G191" s="112"/>
      <c r="H191" s="33"/>
      <c r="I191" s="33"/>
      <c r="J191" s="33"/>
      <c r="K191" s="33"/>
      <c r="L191" s="33"/>
      <c r="M191" s="33"/>
      <c r="N191" s="33"/>
    </row>
    <row r="192" spans="1:14" ht="14.25" customHeight="1">
      <c r="A192" s="112"/>
      <c r="B192" s="437">
        <f>B183+1</f>
        <v>41661</v>
      </c>
      <c r="C192" s="426" t="str">
        <f>CHOOSE(WEEKDAY(B192,2),"星期一","星期二","星期三","星期四","星期五","星期六","星期日")</f>
        <v>星期三</v>
      </c>
      <c r="D192" s="134"/>
      <c r="E192" s="135"/>
      <c r="F192" s="112"/>
      <c r="G192" s="112"/>
      <c r="H192" s="33"/>
      <c r="I192" s="33"/>
      <c r="J192" s="33"/>
      <c r="K192" s="33"/>
      <c r="L192" s="33"/>
      <c r="M192" s="33"/>
      <c r="N192" s="33"/>
    </row>
    <row r="193" spans="1:14" ht="14.25" customHeight="1">
      <c r="A193" s="112"/>
      <c r="B193" s="437"/>
      <c r="C193" s="427"/>
      <c r="D193" s="136"/>
      <c r="E193" s="137"/>
      <c r="F193" s="112"/>
      <c r="G193" s="112"/>
      <c r="H193" s="33"/>
      <c r="I193" s="33"/>
      <c r="J193" s="33"/>
      <c r="K193" s="33"/>
      <c r="L193" s="33"/>
      <c r="M193" s="33"/>
      <c r="N193" s="33"/>
    </row>
    <row r="194" spans="1:14" ht="14.25">
      <c r="A194" s="112"/>
      <c r="B194" s="438"/>
      <c r="C194" s="438"/>
      <c r="D194" s="138"/>
      <c r="E194" s="139"/>
      <c r="F194" s="112"/>
      <c r="G194" s="112"/>
      <c r="H194" s="33"/>
      <c r="I194" s="33"/>
      <c r="J194" s="33"/>
      <c r="K194" s="33"/>
      <c r="L194" s="33"/>
      <c r="M194" s="33"/>
      <c r="N194" s="33"/>
    </row>
    <row r="195" spans="1:14" ht="14.25">
      <c r="A195" s="112"/>
      <c r="B195" s="438"/>
      <c r="C195" s="438"/>
      <c r="D195" s="138"/>
      <c r="E195" s="137"/>
      <c r="F195" s="112"/>
      <c r="G195" s="112"/>
      <c r="H195" s="33"/>
      <c r="I195" s="33"/>
      <c r="J195" s="33"/>
      <c r="K195" s="33"/>
      <c r="L195" s="33"/>
      <c r="M195" s="33"/>
      <c r="N195" s="33"/>
    </row>
    <row r="196" spans="1:14" ht="14.25">
      <c r="A196" s="112"/>
      <c r="B196" s="438"/>
      <c r="C196" s="438"/>
      <c r="D196" s="138"/>
      <c r="E196" s="137"/>
      <c r="F196" s="112"/>
      <c r="G196" s="112"/>
      <c r="H196" s="33"/>
      <c r="I196" s="33"/>
      <c r="J196" s="33"/>
      <c r="K196" s="33"/>
      <c r="L196" s="33"/>
      <c r="M196" s="33"/>
      <c r="N196" s="33"/>
    </row>
    <row r="197" spans="1:14" ht="14.25">
      <c r="A197" s="112"/>
      <c r="B197" s="438"/>
      <c r="C197" s="438"/>
      <c r="D197" s="138"/>
      <c r="E197" s="137"/>
      <c r="F197" s="112"/>
      <c r="G197" s="112"/>
      <c r="H197" s="33"/>
      <c r="I197" s="33"/>
      <c r="J197" s="33"/>
      <c r="K197" s="33"/>
      <c r="L197" s="33"/>
      <c r="M197" s="33"/>
      <c r="N197" s="33"/>
    </row>
    <row r="198" spans="1:14" ht="14.25">
      <c r="A198" s="112"/>
      <c r="B198" s="438"/>
      <c r="C198" s="438"/>
      <c r="D198" s="138"/>
      <c r="E198" s="137"/>
      <c r="F198" s="112"/>
      <c r="G198" s="112"/>
      <c r="H198" s="33"/>
      <c r="I198" s="33"/>
      <c r="J198" s="33"/>
      <c r="K198" s="33"/>
      <c r="L198" s="33"/>
      <c r="M198" s="33"/>
      <c r="N198" s="33"/>
    </row>
    <row r="199" spans="1:14" ht="15" thickBot="1">
      <c r="A199" s="112"/>
      <c r="B199" s="439"/>
      <c r="C199" s="439"/>
      <c r="D199" s="140"/>
      <c r="E199" s="141"/>
      <c r="F199" s="112"/>
      <c r="G199" s="112"/>
      <c r="H199" s="33"/>
      <c r="I199" s="33"/>
      <c r="J199" s="33"/>
      <c r="K199" s="33"/>
      <c r="L199" s="33"/>
      <c r="M199" s="33"/>
      <c r="N199" s="33"/>
    </row>
    <row r="200" spans="1:14" ht="14.25">
      <c r="A200" s="112"/>
      <c r="B200" s="188"/>
      <c r="C200" s="189"/>
      <c r="D200" s="188"/>
      <c r="E200" s="211"/>
      <c r="F200" s="112"/>
      <c r="G200" s="112"/>
      <c r="H200" s="33"/>
      <c r="I200" s="33"/>
      <c r="J200" s="33"/>
      <c r="K200" s="33"/>
      <c r="L200" s="33"/>
      <c r="M200" s="33"/>
      <c r="N200" s="33"/>
    </row>
    <row r="201" spans="1:14" ht="14.25" customHeight="1">
      <c r="A201" s="112"/>
      <c r="B201" s="432">
        <f>B192+1</f>
        <v>41662</v>
      </c>
      <c r="C201" s="433" t="str">
        <f>CHOOSE(WEEKDAY(B201,2),"星期一","星期二","星期三","星期四","星期五","星期六","星期日")</f>
        <v>星期四</v>
      </c>
      <c r="D201" s="212"/>
      <c r="E201" s="213"/>
      <c r="F201" s="112"/>
      <c r="G201" s="112"/>
      <c r="H201" s="33"/>
      <c r="I201" s="33"/>
      <c r="J201" s="33"/>
      <c r="K201" s="33"/>
      <c r="L201" s="33"/>
      <c r="M201" s="33"/>
      <c r="N201" s="33"/>
    </row>
    <row r="202" spans="1:14" ht="14.25" customHeight="1">
      <c r="A202" s="112"/>
      <c r="B202" s="432"/>
      <c r="C202" s="434"/>
      <c r="D202" s="214"/>
      <c r="E202" s="215"/>
      <c r="F202" s="112"/>
      <c r="G202" s="112"/>
      <c r="H202" s="33"/>
      <c r="I202" s="33"/>
      <c r="J202" s="33"/>
      <c r="K202" s="33"/>
      <c r="L202" s="33"/>
      <c r="M202" s="33"/>
      <c r="N202" s="33"/>
    </row>
    <row r="203" spans="1:14" ht="14.25">
      <c r="A203" s="112"/>
      <c r="B203" s="435"/>
      <c r="C203" s="435"/>
      <c r="D203" s="216"/>
      <c r="E203" s="217"/>
      <c r="F203" s="112"/>
      <c r="G203" s="112"/>
      <c r="H203" s="33"/>
      <c r="I203" s="33"/>
      <c r="J203" s="33"/>
      <c r="K203" s="33"/>
      <c r="L203" s="33"/>
      <c r="M203" s="33"/>
      <c r="N203" s="33"/>
    </row>
    <row r="204" spans="1:14" ht="14.25">
      <c r="A204" s="112"/>
      <c r="B204" s="435"/>
      <c r="C204" s="435"/>
      <c r="D204" s="216"/>
      <c r="E204" s="215"/>
      <c r="F204" s="112"/>
      <c r="G204" s="112"/>
      <c r="H204" s="33"/>
      <c r="I204" s="33"/>
      <c r="J204" s="33"/>
      <c r="K204" s="33"/>
      <c r="L204" s="33"/>
      <c r="M204" s="33"/>
      <c r="N204" s="33"/>
    </row>
    <row r="205" spans="1:14" ht="14.25">
      <c r="A205" s="112"/>
      <c r="B205" s="435"/>
      <c r="C205" s="435"/>
      <c r="D205" s="216"/>
      <c r="E205" s="215"/>
      <c r="F205" s="112"/>
      <c r="G205" s="112"/>
      <c r="H205" s="33"/>
      <c r="I205" s="33"/>
      <c r="J205" s="33"/>
      <c r="K205" s="33"/>
      <c r="L205" s="33"/>
      <c r="M205" s="33"/>
      <c r="N205" s="33"/>
    </row>
    <row r="206" spans="1:14" ht="14.25">
      <c r="A206" s="112"/>
      <c r="B206" s="435"/>
      <c r="C206" s="435"/>
      <c r="D206" s="216"/>
      <c r="E206" s="215"/>
      <c r="F206" s="112"/>
      <c r="G206" s="112"/>
      <c r="H206" s="33"/>
      <c r="I206" s="33"/>
      <c r="J206" s="33"/>
      <c r="K206" s="33"/>
      <c r="L206" s="33"/>
      <c r="M206" s="33"/>
      <c r="N206" s="33"/>
    </row>
    <row r="207" spans="1:14" ht="14.25">
      <c r="A207" s="112"/>
      <c r="B207" s="435"/>
      <c r="C207" s="435"/>
      <c r="D207" s="216"/>
      <c r="E207" s="215"/>
      <c r="F207" s="112"/>
      <c r="G207" s="112"/>
      <c r="H207" s="33"/>
      <c r="I207" s="33"/>
      <c r="J207" s="33"/>
      <c r="K207" s="33"/>
      <c r="L207" s="33"/>
      <c r="M207" s="33"/>
      <c r="N207" s="33"/>
    </row>
    <row r="208" spans="1:14" ht="15" thickBot="1">
      <c r="A208" s="112"/>
      <c r="B208" s="436"/>
      <c r="C208" s="436"/>
      <c r="D208" s="218"/>
      <c r="E208" s="219"/>
      <c r="F208" s="112"/>
      <c r="G208" s="112"/>
      <c r="H208" s="33"/>
      <c r="I208" s="33"/>
      <c r="J208" s="33"/>
      <c r="K208" s="33"/>
      <c r="L208" s="33"/>
      <c r="M208" s="33"/>
      <c r="N208" s="33"/>
    </row>
    <row r="209" spans="1:14" ht="14.25">
      <c r="A209" s="112"/>
      <c r="B209" s="131"/>
      <c r="C209" s="132"/>
      <c r="D209" s="131"/>
      <c r="E209" s="133"/>
      <c r="F209" s="112"/>
      <c r="G209" s="112"/>
      <c r="H209" s="33"/>
      <c r="I209" s="33"/>
      <c r="J209" s="33"/>
      <c r="K209" s="33"/>
      <c r="L209" s="33"/>
      <c r="M209" s="33"/>
      <c r="N209" s="33"/>
    </row>
    <row r="210" spans="1:14" ht="14.25" customHeight="1">
      <c r="A210" s="112"/>
      <c r="B210" s="437">
        <f>B201+1</f>
        <v>41663</v>
      </c>
      <c r="C210" s="426" t="str">
        <f>CHOOSE(WEEKDAY(B210,2),"星期一","星期二","星期三","星期四","星期五","星期六","星期日")</f>
        <v>星期五</v>
      </c>
      <c r="D210" s="134"/>
      <c r="E210" s="135"/>
      <c r="F210" s="112"/>
      <c r="G210" s="112"/>
      <c r="H210" s="33"/>
      <c r="I210" s="33"/>
      <c r="J210" s="33"/>
      <c r="K210" s="33"/>
      <c r="L210" s="33"/>
      <c r="M210" s="33"/>
      <c r="N210" s="33"/>
    </row>
    <row r="211" spans="1:14" ht="14.25" customHeight="1">
      <c r="A211" s="112"/>
      <c r="B211" s="437"/>
      <c r="C211" s="427"/>
      <c r="D211" s="136"/>
      <c r="E211" s="137"/>
      <c r="F211" s="112"/>
      <c r="G211" s="112"/>
      <c r="H211" s="33"/>
      <c r="I211" s="33"/>
      <c r="J211" s="33"/>
      <c r="K211" s="33"/>
      <c r="L211" s="33"/>
      <c r="M211" s="33"/>
      <c r="N211" s="33"/>
    </row>
    <row r="212" spans="1:14" ht="14.25">
      <c r="A212" s="112"/>
      <c r="B212" s="438"/>
      <c r="C212" s="438"/>
      <c r="D212" s="138"/>
      <c r="E212" s="139"/>
      <c r="F212" s="112"/>
      <c r="G212" s="112"/>
      <c r="H212" s="33"/>
      <c r="I212" s="33"/>
      <c r="J212" s="33"/>
      <c r="K212" s="33"/>
      <c r="L212" s="33"/>
      <c r="M212" s="33"/>
      <c r="N212" s="33"/>
    </row>
    <row r="213" spans="1:14" ht="14.25">
      <c r="A213" s="112"/>
      <c r="B213" s="438"/>
      <c r="C213" s="438"/>
      <c r="D213" s="138"/>
      <c r="E213" s="137"/>
      <c r="F213" s="112"/>
      <c r="G213" s="112"/>
      <c r="H213" s="33"/>
      <c r="I213" s="33"/>
      <c r="J213" s="33"/>
      <c r="K213" s="33"/>
      <c r="L213" s="33"/>
      <c r="M213" s="33"/>
      <c r="N213" s="33"/>
    </row>
    <row r="214" spans="1:14" ht="14.25">
      <c r="A214" s="112"/>
      <c r="B214" s="438"/>
      <c r="C214" s="438"/>
      <c r="D214" s="138"/>
      <c r="E214" s="137"/>
      <c r="F214" s="112"/>
      <c r="G214" s="112"/>
      <c r="H214" s="33"/>
      <c r="I214" s="33"/>
      <c r="J214" s="33"/>
      <c r="K214" s="33"/>
      <c r="L214" s="33"/>
      <c r="M214" s="33"/>
      <c r="N214" s="33"/>
    </row>
    <row r="215" spans="1:14" ht="14.25">
      <c r="A215" s="112"/>
      <c r="B215" s="438"/>
      <c r="C215" s="438"/>
      <c r="D215" s="138"/>
      <c r="E215" s="137"/>
      <c r="F215" s="112"/>
      <c r="G215" s="112"/>
      <c r="H215" s="33"/>
      <c r="I215" s="33"/>
      <c r="J215" s="33"/>
      <c r="K215" s="33"/>
      <c r="L215" s="33"/>
      <c r="M215" s="33"/>
      <c r="N215" s="33"/>
    </row>
    <row r="216" spans="1:14" ht="14.25">
      <c r="A216" s="112"/>
      <c r="B216" s="438"/>
      <c r="C216" s="438"/>
      <c r="D216" s="138"/>
      <c r="E216" s="137"/>
      <c r="F216" s="112"/>
      <c r="G216" s="112"/>
      <c r="H216" s="33"/>
      <c r="I216" s="33"/>
      <c r="J216" s="33"/>
      <c r="K216" s="33"/>
      <c r="L216" s="33"/>
      <c r="M216" s="33"/>
      <c r="N216" s="33"/>
    </row>
    <row r="217" spans="1:14" ht="15" thickBot="1">
      <c r="A217" s="112"/>
      <c r="B217" s="439"/>
      <c r="C217" s="439"/>
      <c r="D217" s="140"/>
      <c r="E217" s="141"/>
      <c r="F217" s="112"/>
      <c r="G217" s="112"/>
      <c r="H217" s="33"/>
      <c r="I217" s="33"/>
      <c r="J217" s="33"/>
      <c r="K217" s="33"/>
      <c r="L217" s="33"/>
      <c r="M217" s="33"/>
      <c r="N217" s="33"/>
    </row>
    <row r="218" spans="1:14" ht="14.25">
      <c r="A218" s="112"/>
      <c r="B218" s="188"/>
      <c r="C218" s="189"/>
      <c r="D218" s="188"/>
      <c r="E218" s="211"/>
      <c r="F218" s="112"/>
      <c r="G218" s="112"/>
      <c r="H218" s="33"/>
      <c r="I218" s="33"/>
      <c r="J218" s="33"/>
      <c r="K218" s="33"/>
      <c r="L218" s="33"/>
      <c r="M218" s="33"/>
      <c r="N218" s="33"/>
    </row>
    <row r="219" spans="1:14" ht="14.25" customHeight="1">
      <c r="A219" s="112"/>
      <c r="B219" s="432">
        <f>B210+1</f>
        <v>41664</v>
      </c>
      <c r="C219" s="433" t="str">
        <f>CHOOSE(WEEKDAY(B219,2),"星期一","星期二","星期三","星期四","星期五","星期六","星期日")</f>
        <v>星期六</v>
      </c>
      <c r="D219" s="212"/>
      <c r="E219" s="213"/>
      <c r="F219" s="112"/>
      <c r="G219" s="112"/>
      <c r="H219" s="33"/>
      <c r="I219" s="33"/>
      <c r="J219" s="33"/>
      <c r="K219" s="33"/>
      <c r="L219" s="33"/>
      <c r="M219" s="33"/>
      <c r="N219" s="33"/>
    </row>
    <row r="220" spans="1:14" ht="14.25" customHeight="1">
      <c r="A220" s="112"/>
      <c r="B220" s="432"/>
      <c r="C220" s="434"/>
      <c r="D220" s="214"/>
      <c r="E220" s="215"/>
      <c r="F220" s="112"/>
      <c r="G220" s="112"/>
      <c r="H220" s="33"/>
      <c r="I220" s="33"/>
      <c r="J220" s="33"/>
      <c r="K220" s="33"/>
      <c r="L220" s="33"/>
      <c r="M220" s="33"/>
      <c r="N220" s="33"/>
    </row>
    <row r="221" spans="1:14" ht="14.25">
      <c r="A221" s="112"/>
      <c r="B221" s="435"/>
      <c r="C221" s="435"/>
      <c r="D221" s="216"/>
      <c r="E221" s="217"/>
      <c r="F221" s="112"/>
      <c r="G221" s="112"/>
      <c r="H221" s="33"/>
      <c r="I221" s="33"/>
      <c r="J221" s="33"/>
      <c r="K221" s="33"/>
      <c r="L221" s="33"/>
      <c r="M221" s="33"/>
      <c r="N221" s="33"/>
    </row>
    <row r="222" spans="1:14" ht="14.25">
      <c r="A222" s="112"/>
      <c r="B222" s="435"/>
      <c r="C222" s="435"/>
      <c r="D222" s="216"/>
      <c r="E222" s="215"/>
      <c r="F222" s="112"/>
      <c r="G222" s="112"/>
      <c r="H222" s="33"/>
      <c r="I222" s="33"/>
      <c r="J222" s="33"/>
      <c r="K222" s="33"/>
      <c r="L222" s="33"/>
      <c r="M222" s="33"/>
      <c r="N222" s="33"/>
    </row>
    <row r="223" spans="1:14" ht="14.25">
      <c r="A223" s="112"/>
      <c r="B223" s="435"/>
      <c r="C223" s="435"/>
      <c r="D223" s="216"/>
      <c r="E223" s="215"/>
      <c r="F223" s="112"/>
      <c r="G223" s="112"/>
      <c r="H223" s="33"/>
      <c r="I223" s="33"/>
      <c r="J223" s="33"/>
      <c r="K223" s="33"/>
      <c r="L223" s="33"/>
      <c r="M223" s="33"/>
      <c r="N223" s="33"/>
    </row>
    <row r="224" spans="1:14" ht="14.25">
      <c r="A224" s="112"/>
      <c r="B224" s="435"/>
      <c r="C224" s="435"/>
      <c r="D224" s="216"/>
      <c r="E224" s="215"/>
      <c r="F224" s="112"/>
      <c r="G224" s="112"/>
      <c r="H224" s="33"/>
      <c r="I224" s="33"/>
      <c r="J224" s="33"/>
      <c r="K224" s="33"/>
      <c r="L224" s="33"/>
      <c r="M224" s="33"/>
      <c r="N224" s="33"/>
    </row>
    <row r="225" spans="1:14" ht="14.25">
      <c r="A225" s="112"/>
      <c r="B225" s="435"/>
      <c r="C225" s="435"/>
      <c r="D225" s="216"/>
      <c r="E225" s="215"/>
      <c r="F225" s="112"/>
      <c r="G225" s="112"/>
      <c r="H225" s="33"/>
      <c r="I225" s="33"/>
      <c r="J225" s="33"/>
      <c r="K225" s="33"/>
      <c r="L225" s="33"/>
      <c r="M225" s="33"/>
      <c r="N225" s="33"/>
    </row>
    <row r="226" spans="1:14" ht="15" thickBot="1">
      <c r="A226" s="112"/>
      <c r="B226" s="436"/>
      <c r="C226" s="436"/>
      <c r="D226" s="218"/>
      <c r="E226" s="219"/>
      <c r="F226" s="112"/>
      <c r="G226" s="112"/>
      <c r="H226" s="33"/>
      <c r="I226" s="33"/>
      <c r="J226" s="33"/>
      <c r="K226" s="33"/>
      <c r="L226" s="33"/>
      <c r="M226" s="33"/>
      <c r="N226" s="33"/>
    </row>
    <row r="227" spans="1:14" ht="14.25">
      <c r="A227" s="112"/>
      <c r="B227" s="131"/>
      <c r="C227" s="132"/>
      <c r="D227" s="131"/>
      <c r="E227" s="133"/>
      <c r="F227" s="112"/>
      <c r="G227" s="112"/>
      <c r="H227" s="33"/>
      <c r="I227" s="33"/>
      <c r="J227" s="33"/>
      <c r="K227" s="33"/>
      <c r="L227" s="33"/>
      <c r="M227" s="33"/>
      <c r="N227" s="33"/>
    </row>
    <row r="228" spans="1:14" ht="14.25" customHeight="1">
      <c r="A228" s="112"/>
      <c r="B228" s="437">
        <f>B219+1</f>
        <v>41665</v>
      </c>
      <c r="C228" s="426" t="str">
        <f>CHOOSE(WEEKDAY(B228,2),"星期一","星期二","星期三","星期四","星期五","星期六","星期日")</f>
        <v>星期日</v>
      </c>
      <c r="D228" s="134"/>
      <c r="E228" s="135"/>
      <c r="F228" s="112"/>
      <c r="G228" s="112"/>
      <c r="H228" s="33"/>
      <c r="I228" s="33"/>
      <c r="J228" s="33"/>
      <c r="K228" s="33"/>
      <c r="L228" s="33"/>
      <c r="M228" s="33"/>
      <c r="N228" s="33"/>
    </row>
    <row r="229" spans="1:14" ht="14.25" customHeight="1">
      <c r="A229" s="112"/>
      <c r="B229" s="437"/>
      <c r="C229" s="427"/>
      <c r="D229" s="136"/>
      <c r="E229" s="137"/>
      <c r="F229" s="112"/>
      <c r="G229" s="112"/>
      <c r="H229" s="33"/>
      <c r="I229" s="33"/>
      <c r="J229" s="33"/>
      <c r="K229" s="33"/>
      <c r="L229" s="33"/>
      <c r="M229" s="33"/>
      <c r="N229" s="33"/>
    </row>
    <row r="230" spans="1:14" ht="14.25">
      <c r="A230" s="112"/>
      <c r="B230" s="438"/>
      <c r="C230" s="438"/>
      <c r="D230" s="138"/>
      <c r="E230" s="139"/>
      <c r="F230" s="112"/>
      <c r="G230" s="112"/>
      <c r="H230" s="33"/>
      <c r="I230" s="33"/>
      <c r="J230" s="33"/>
      <c r="K230" s="33"/>
      <c r="L230" s="33"/>
      <c r="M230" s="33"/>
      <c r="N230" s="33"/>
    </row>
    <row r="231" spans="1:14" ht="14.25">
      <c r="A231" s="112"/>
      <c r="B231" s="438"/>
      <c r="C231" s="438"/>
      <c r="D231" s="138"/>
      <c r="E231" s="137"/>
      <c r="F231" s="112"/>
      <c r="G231" s="112"/>
      <c r="H231" s="33"/>
      <c r="I231" s="33"/>
      <c r="J231" s="33"/>
      <c r="K231" s="33"/>
      <c r="L231" s="33"/>
      <c r="M231" s="33"/>
      <c r="N231" s="33"/>
    </row>
    <row r="232" spans="1:14" ht="14.25">
      <c r="A232" s="112"/>
      <c r="B232" s="438"/>
      <c r="C232" s="438"/>
      <c r="D232" s="138"/>
      <c r="E232" s="137"/>
      <c r="F232" s="112"/>
      <c r="G232" s="112"/>
      <c r="H232" s="33"/>
      <c r="I232" s="33"/>
      <c r="J232" s="33"/>
      <c r="K232" s="33"/>
      <c r="L232" s="33"/>
      <c r="M232" s="33"/>
      <c r="N232" s="33"/>
    </row>
    <row r="233" spans="1:14" ht="14.25">
      <c r="A233" s="112"/>
      <c r="B233" s="438"/>
      <c r="C233" s="438"/>
      <c r="D233" s="138"/>
      <c r="E233" s="137"/>
      <c r="F233" s="112"/>
      <c r="G233" s="112"/>
      <c r="H233" s="33"/>
      <c r="I233" s="33"/>
      <c r="J233" s="33"/>
      <c r="K233" s="33"/>
      <c r="L233" s="33"/>
      <c r="M233" s="33"/>
      <c r="N233" s="33"/>
    </row>
    <row r="234" spans="1:14" ht="14.25">
      <c r="A234" s="112"/>
      <c r="B234" s="438"/>
      <c r="C234" s="438"/>
      <c r="D234" s="138"/>
      <c r="E234" s="137"/>
      <c r="F234" s="112"/>
      <c r="G234" s="112"/>
      <c r="H234" s="33"/>
      <c r="I234" s="33"/>
      <c r="J234" s="33"/>
      <c r="K234" s="33"/>
      <c r="L234" s="33"/>
      <c r="M234" s="33"/>
      <c r="N234" s="33"/>
    </row>
    <row r="235" spans="1:14" ht="15" thickBot="1">
      <c r="A235" s="112"/>
      <c r="B235" s="439"/>
      <c r="C235" s="439"/>
      <c r="D235" s="140"/>
      <c r="E235" s="141"/>
      <c r="F235" s="112"/>
      <c r="G235" s="112"/>
      <c r="H235" s="33"/>
      <c r="I235" s="33"/>
      <c r="J235" s="33"/>
      <c r="K235" s="33"/>
      <c r="L235" s="33"/>
      <c r="M235" s="33"/>
      <c r="N235" s="33"/>
    </row>
    <row r="236" spans="1:14" ht="14.25">
      <c r="A236" s="112"/>
      <c r="B236" s="188"/>
      <c r="C236" s="189"/>
      <c r="D236" s="188"/>
      <c r="E236" s="211"/>
      <c r="F236" s="112"/>
      <c r="G236" s="112"/>
      <c r="H236" s="33"/>
      <c r="I236" s="33"/>
      <c r="J236" s="33"/>
      <c r="K236" s="33"/>
      <c r="L236" s="33"/>
      <c r="M236" s="33"/>
      <c r="N236" s="33"/>
    </row>
    <row r="237" spans="1:14" ht="14.25" customHeight="1">
      <c r="A237" s="112"/>
      <c r="B237" s="432">
        <f>B228+1</f>
        <v>41666</v>
      </c>
      <c r="C237" s="433" t="str">
        <f>CHOOSE(WEEKDAY(B237,2),"星期一","星期二","星期三","星期四","星期五","星期六","星期日")</f>
        <v>星期一</v>
      </c>
      <c r="D237" s="212"/>
      <c r="E237" s="213"/>
      <c r="F237" s="112"/>
      <c r="G237" s="112"/>
      <c r="H237" s="33"/>
      <c r="I237" s="33"/>
      <c r="J237" s="33"/>
      <c r="K237" s="33"/>
      <c r="L237" s="33"/>
      <c r="M237" s="33"/>
      <c r="N237" s="33"/>
    </row>
    <row r="238" spans="1:14" ht="14.25" customHeight="1">
      <c r="A238" s="112"/>
      <c r="B238" s="432"/>
      <c r="C238" s="434"/>
      <c r="D238" s="214"/>
      <c r="E238" s="215"/>
      <c r="F238" s="112"/>
      <c r="G238" s="112"/>
      <c r="H238" s="33"/>
      <c r="I238" s="33"/>
      <c r="J238" s="33"/>
      <c r="K238" s="33"/>
      <c r="L238" s="33"/>
      <c r="M238" s="33"/>
      <c r="N238" s="33"/>
    </row>
    <row r="239" spans="1:14" ht="14.25">
      <c r="A239" s="112"/>
      <c r="B239" s="435"/>
      <c r="C239" s="435"/>
      <c r="D239" s="216"/>
      <c r="E239" s="217"/>
      <c r="F239" s="112"/>
      <c r="G239" s="112"/>
      <c r="H239" s="33"/>
      <c r="I239" s="33"/>
      <c r="J239" s="33"/>
      <c r="K239" s="33"/>
      <c r="L239" s="33"/>
      <c r="M239" s="33"/>
      <c r="N239" s="33"/>
    </row>
    <row r="240" spans="1:14" ht="14.25">
      <c r="A240" s="112"/>
      <c r="B240" s="435"/>
      <c r="C240" s="435"/>
      <c r="D240" s="216"/>
      <c r="E240" s="215"/>
      <c r="F240" s="112"/>
      <c r="G240" s="112"/>
      <c r="H240" s="33"/>
      <c r="I240" s="33"/>
      <c r="J240" s="33"/>
      <c r="K240" s="33"/>
      <c r="L240" s="33"/>
      <c r="M240" s="33"/>
      <c r="N240" s="33"/>
    </row>
    <row r="241" spans="1:14" ht="14.25">
      <c r="A241" s="112"/>
      <c r="B241" s="435"/>
      <c r="C241" s="435"/>
      <c r="D241" s="216"/>
      <c r="E241" s="215"/>
      <c r="F241" s="112"/>
      <c r="G241" s="112"/>
      <c r="H241" s="33"/>
      <c r="I241" s="33"/>
      <c r="J241" s="33"/>
      <c r="K241" s="33"/>
      <c r="L241" s="33"/>
      <c r="M241" s="33"/>
      <c r="N241" s="33"/>
    </row>
    <row r="242" spans="1:14" ht="14.25">
      <c r="A242" s="112"/>
      <c r="B242" s="435"/>
      <c r="C242" s="435"/>
      <c r="D242" s="216"/>
      <c r="E242" s="215"/>
      <c r="F242" s="112"/>
      <c r="G242" s="112"/>
      <c r="H242" s="33"/>
      <c r="I242" s="33"/>
      <c r="J242" s="33"/>
      <c r="K242" s="33"/>
      <c r="L242" s="33"/>
      <c r="M242" s="33"/>
      <c r="N242" s="33"/>
    </row>
    <row r="243" spans="1:14" ht="14.25">
      <c r="A243" s="112"/>
      <c r="B243" s="435"/>
      <c r="C243" s="435"/>
      <c r="D243" s="216"/>
      <c r="E243" s="215"/>
      <c r="F243" s="112"/>
      <c r="G243" s="112"/>
      <c r="H243" s="33"/>
      <c r="I243" s="33"/>
      <c r="J243" s="33"/>
      <c r="K243" s="33"/>
      <c r="L243" s="33"/>
      <c r="M243" s="33"/>
      <c r="N243" s="33"/>
    </row>
    <row r="244" spans="1:14" ht="15" thickBot="1">
      <c r="A244" s="112"/>
      <c r="B244" s="436"/>
      <c r="C244" s="436"/>
      <c r="D244" s="218"/>
      <c r="E244" s="219"/>
      <c r="F244" s="112"/>
      <c r="G244" s="112"/>
      <c r="H244" s="33"/>
      <c r="I244" s="33"/>
      <c r="J244" s="33"/>
      <c r="K244" s="33"/>
      <c r="L244" s="33"/>
      <c r="M244" s="33"/>
      <c r="N244" s="33"/>
    </row>
    <row r="245" spans="1:14" ht="14.25">
      <c r="A245" s="112"/>
      <c r="B245" s="131"/>
      <c r="C245" s="132"/>
      <c r="D245" s="131"/>
      <c r="E245" s="133"/>
      <c r="F245" s="112"/>
      <c r="G245" s="112"/>
      <c r="H245" s="33"/>
      <c r="I245" s="33"/>
      <c r="J245" s="33"/>
      <c r="K245" s="33"/>
      <c r="L245" s="33"/>
      <c r="M245" s="33"/>
      <c r="N245" s="33"/>
    </row>
    <row r="246" spans="1:14" ht="14.25" customHeight="1">
      <c r="A246" s="112"/>
      <c r="B246" s="437">
        <f>B237+1</f>
        <v>41667</v>
      </c>
      <c r="C246" s="426" t="str">
        <f>CHOOSE(WEEKDAY(B246,2),"星期一","星期二","星期三","星期四","星期五","星期六","星期日")</f>
        <v>星期二</v>
      </c>
      <c r="D246" s="134"/>
      <c r="E246" s="135"/>
      <c r="F246" s="112"/>
      <c r="G246" s="112"/>
      <c r="H246" s="33"/>
      <c r="I246" s="33"/>
      <c r="J246" s="33"/>
      <c r="K246" s="33"/>
      <c r="L246" s="33"/>
      <c r="M246" s="33"/>
      <c r="N246" s="33"/>
    </row>
    <row r="247" spans="1:14" ht="14.25" customHeight="1">
      <c r="A247" s="112"/>
      <c r="B247" s="437"/>
      <c r="C247" s="427"/>
      <c r="D247" s="136"/>
      <c r="E247" s="137"/>
      <c r="F247" s="112"/>
      <c r="G247" s="112"/>
      <c r="H247" s="33"/>
      <c r="I247" s="33"/>
      <c r="J247" s="33"/>
      <c r="K247" s="33"/>
      <c r="L247" s="33"/>
      <c r="M247" s="33"/>
      <c r="N247" s="33"/>
    </row>
    <row r="248" spans="1:14" ht="14.25">
      <c r="A248" s="112"/>
      <c r="B248" s="438"/>
      <c r="C248" s="438"/>
      <c r="D248" s="138"/>
      <c r="E248" s="139"/>
      <c r="F248" s="112"/>
      <c r="G248" s="112"/>
      <c r="H248" s="33"/>
      <c r="I248" s="33"/>
      <c r="J248" s="33"/>
      <c r="K248" s="33"/>
      <c r="L248" s="33"/>
      <c r="M248" s="33"/>
      <c r="N248" s="33"/>
    </row>
    <row r="249" spans="1:14" ht="14.25">
      <c r="A249" s="112"/>
      <c r="B249" s="438"/>
      <c r="C249" s="438"/>
      <c r="D249" s="138"/>
      <c r="E249" s="137"/>
      <c r="F249" s="112"/>
      <c r="G249" s="112"/>
      <c r="H249" s="33"/>
      <c r="I249" s="33"/>
      <c r="J249" s="33"/>
      <c r="K249" s="33"/>
      <c r="L249" s="33"/>
      <c r="M249" s="33"/>
      <c r="N249" s="33"/>
    </row>
    <row r="250" spans="1:14" ht="14.25">
      <c r="A250" s="112"/>
      <c r="B250" s="438"/>
      <c r="C250" s="438"/>
      <c r="D250" s="138"/>
      <c r="E250" s="137"/>
      <c r="F250" s="112"/>
      <c r="G250" s="112"/>
      <c r="H250" s="33"/>
      <c r="I250" s="33"/>
      <c r="J250" s="33"/>
      <c r="K250" s="33"/>
      <c r="L250" s="33"/>
      <c r="M250" s="33"/>
      <c r="N250" s="33"/>
    </row>
    <row r="251" spans="1:14" ht="14.25">
      <c r="A251" s="112"/>
      <c r="B251" s="438"/>
      <c r="C251" s="438"/>
      <c r="D251" s="138"/>
      <c r="E251" s="137"/>
      <c r="F251" s="112"/>
      <c r="G251" s="112"/>
      <c r="H251" s="33"/>
      <c r="I251" s="33"/>
      <c r="J251" s="33"/>
      <c r="K251" s="33"/>
      <c r="L251" s="33"/>
      <c r="M251" s="33"/>
      <c r="N251" s="33"/>
    </row>
    <row r="252" spans="1:14" ht="14.25">
      <c r="A252" s="112"/>
      <c r="B252" s="438"/>
      <c r="C252" s="438"/>
      <c r="D252" s="138"/>
      <c r="E252" s="137"/>
      <c r="F252" s="112"/>
      <c r="G252" s="112"/>
      <c r="H252" s="33"/>
      <c r="I252" s="33"/>
      <c r="J252" s="33"/>
      <c r="K252" s="33"/>
      <c r="L252" s="33"/>
      <c r="M252" s="33"/>
      <c r="N252" s="33"/>
    </row>
    <row r="253" spans="1:14" ht="15" thickBot="1">
      <c r="A253" s="112"/>
      <c r="B253" s="439"/>
      <c r="C253" s="439"/>
      <c r="D253" s="140"/>
      <c r="E253" s="141"/>
      <c r="F253" s="112"/>
      <c r="G253" s="112"/>
      <c r="H253" s="33"/>
      <c r="I253" s="33"/>
      <c r="J253" s="33"/>
      <c r="K253" s="33"/>
      <c r="L253" s="33"/>
      <c r="M253" s="33"/>
      <c r="N253" s="33"/>
    </row>
    <row r="254" spans="1:14" ht="14.25">
      <c r="A254" s="112"/>
      <c r="B254" s="188"/>
      <c r="C254" s="189"/>
      <c r="D254" s="188"/>
      <c r="E254" s="211"/>
      <c r="F254" s="112"/>
      <c r="G254" s="112"/>
      <c r="H254" s="33"/>
      <c r="I254" s="33"/>
      <c r="J254" s="33"/>
      <c r="K254" s="33"/>
      <c r="L254" s="33"/>
      <c r="M254" s="33"/>
      <c r="N254" s="33"/>
    </row>
    <row r="255" spans="1:14" ht="14.25" customHeight="1">
      <c r="A255" s="112"/>
      <c r="B255" s="432">
        <f>B246+1</f>
        <v>41668</v>
      </c>
      <c r="C255" s="433" t="str">
        <f>CHOOSE(WEEKDAY(B255,2),"星期一","星期二","星期三","星期四","星期五","星期六","星期日")</f>
        <v>星期三</v>
      </c>
      <c r="D255" s="212"/>
      <c r="E255" s="213"/>
      <c r="F255" s="112"/>
      <c r="G255" s="112"/>
      <c r="H255" s="33"/>
      <c r="I255" s="33"/>
      <c r="J255" s="33"/>
      <c r="K255" s="33"/>
      <c r="L255" s="33"/>
      <c r="M255" s="33"/>
      <c r="N255" s="33"/>
    </row>
    <row r="256" spans="1:14" ht="14.25" customHeight="1">
      <c r="A256" s="112"/>
      <c r="B256" s="432"/>
      <c r="C256" s="434"/>
      <c r="D256" s="214"/>
      <c r="E256" s="215"/>
      <c r="F256" s="112"/>
      <c r="G256" s="112"/>
      <c r="H256" s="33"/>
      <c r="I256" s="33"/>
      <c r="J256" s="33"/>
      <c r="K256" s="33"/>
      <c r="L256" s="33"/>
      <c r="M256" s="33"/>
      <c r="N256" s="33"/>
    </row>
    <row r="257" spans="1:14" ht="14.25">
      <c r="A257" s="112"/>
      <c r="B257" s="435"/>
      <c r="C257" s="435"/>
      <c r="D257" s="216"/>
      <c r="E257" s="217"/>
      <c r="F257" s="112"/>
      <c r="G257" s="112"/>
      <c r="H257" s="33"/>
      <c r="I257" s="33"/>
      <c r="J257" s="33"/>
      <c r="K257" s="33"/>
      <c r="L257" s="33"/>
      <c r="M257" s="33"/>
      <c r="N257" s="33"/>
    </row>
    <row r="258" spans="1:14" ht="14.25">
      <c r="A258" s="112"/>
      <c r="B258" s="435"/>
      <c r="C258" s="435"/>
      <c r="D258" s="216"/>
      <c r="E258" s="215"/>
      <c r="F258" s="112"/>
      <c r="G258" s="112"/>
      <c r="H258" s="33"/>
      <c r="I258" s="33"/>
      <c r="J258" s="33"/>
      <c r="K258" s="33"/>
      <c r="L258" s="33"/>
      <c r="M258" s="33"/>
      <c r="N258" s="33"/>
    </row>
    <row r="259" spans="1:14" ht="14.25">
      <c r="A259" s="112"/>
      <c r="B259" s="435"/>
      <c r="C259" s="435"/>
      <c r="D259" s="216"/>
      <c r="E259" s="215"/>
      <c r="F259" s="112"/>
      <c r="G259" s="112"/>
      <c r="H259" s="33"/>
      <c r="I259" s="33"/>
      <c r="J259" s="33"/>
      <c r="K259" s="33"/>
      <c r="L259" s="33"/>
      <c r="M259" s="33"/>
      <c r="N259" s="33"/>
    </row>
    <row r="260" spans="1:14" ht="14.25">
      <c r="A260" s="112"/>
      <c r="B260" s="435"/>
      <c r="C260" s="435"/>
      <c r="D260" s="216"/>
      <c r="E260" s="215"/>
      <c r="F260" s="112"/>
      <c r="G260" s="112"/>
      <c r="H260" s="33"/>
      <c r="I260" s="33"/>
      <c r="J260" s="33"/>
      <c r="K260" s="33"/>
      <c r="L260" s="33"/>
      <c r="M260" s="33"/>
      <c r="N260" s="33"/>
    </row>
    <row r="261" spans="1:14" ht="14.25">
      <c r="A261" s="112"/>
      <c r="B261" s="435"/>
      <c r="C261" s="435"/>
      <c r="D261" s="216"/>
      <c r="E261" s="215"/>
      <c r="F261" s="112"/>
      <c r="G261" s="112"/>
      <c r="H261" s="33"/>
      <c r="I261" s="33"/>
      <c r="J261" s="33"/>
      <c r="K261" s="33"/>
      <c r="L261" s="33"/>
      <c r="M261" s="33"/>
      <c r="N261" s="33"/>
    </row>
    <row r="262" spans="1:14" ht="15" thickBot="1">
      <c r="A262" s="112"/>
      <c r="B262" s="436"/>
      <c r="C262" s="436"/>
      <c r="D262" s="218"/>
      <c r="E262" s="219"/>
      <c r="F262" s="112"/>
      <c r="G262" s="112"/>
      <c r="H262" s="33"/>
      <c r="I262" s="33"/>
      <c r="J262" s="33"/>
      <c r="K262" s="33"/>
      <c r="L262" s="33"/>
      <c r="M262" s="33"/>
      <c r="N262" s="33"/>
    </row>
    <row r="263" spans="1:14" ht="14.25">
      <c r="A263" s="112"/>
      <c r="B263" s="131"/>
      <c r="C263" s="132"/>
      <c r="D263" s="131"/>
      <c r="E263" s="133"/>
      <c r="F263" s="112"/>
      <c r="G263" s="112"/>
      <c r="H263" s="33"/>
      <c r="I263" s="33"/>
      <c r="J263" s="33"/>
      <c r="K263" s="33"/>
      <c r="L263" s="33"/>
      <c r="M263" s="33"/>
      <c r="N263" s="33"/>
    </row>
    <row r="264" spans="1:14" ht="14.25" customHeight="1">
      <c r="A264" s="112"/>
      <c r="B264" s="437">
        <f>B255+1</f>
        <v>41669</v>
      </c>
      <c r="C264" s="426" t="str">
        <f>CHOOSE(WEEKDAY(B264,2),"星期一","星期二","星期三","星期四","星期五","星期六","星期日")</f>
        <v>星期四</v>
      </c>
      <c r="D264" s="134"/>
      <c r="E264" s="135"/>
      <c r="F264" s="112"/>
      <c r="G264" s="112"/>
      <c r="H264" s="33"/>
      <c r="I264" s="33"/>
      <c r="J264" s="33"/>
      <c r="K264" s="33"/>
      <c r="L264" s="33"/>
      <c r="M264" s="33"/>
      <c r="N264" s="33"/>
    </row>
    <row r="265" spans="1:14" ht="14.25" customHeight="1">
      <c r="A265" s="112"/>
      <c r="B265" s="437"/>
      <c r="C265" s="427"/>
      <c r="D265" s="136"/>
      <c r="E265" s="137"/>
      <c r="F265" s="112"/>
      <c r="G265" s="112"/>
      <c r="H265" s="33"/>
      <c r="I265" s="33"/>
      <c r="J265" s="33"/>
      <c r="K265" s="33"/>
      <c r="L265" s="33"/>
      <c r="M265" s="33"/>
      <c r="N265" s="33"/>
    </row>
    <row r="266" spans="1:14" ht="14.25">
      <c r="A266" s="112"/>
      <c r="B266" s="438"/>
      <c r="C266" s="438"/>
      <c r="D266" s="138"/>
      <c r="E266" s="139"/>
      <c r="F266" s="112"/>
      <c r="G266" s="112"/>
      <c r="H266" s="33"/>
      <c r="I266" s="33"/>
      <c r="J266" s="33"/>
      <c r="K266" s="33"/>
      <c r="L266" s="33"/>
      <c r="M266" s="33"/>
      <c r="N266" s="33"/>
    </row>
    <row r="267" spans="1:14" ht="14.25">
      <c r="A267" s="112"/>
      <c r="B267" s="438"/>
      <c r="C267" s="438"/>
      <c r="D267" s="138"/>
      <c r="E267" s="137"/>
      <c r="F267" s="112"/>
      <c r="G267" s="112"/>
      <c r="H267" s="33"/>
      <c r="I267" s="33"/>
      <c r="J267" s="33"/>
      <c r="K267" s="33"/>
      <c r="L267" s="33"/>
      <c r="M267" s="33"/>
      <c r="N267" s="33"/>
    </row>
    <row r="268" spans="1:14" ht="14.25">
      <c r="A268" s="112"/>
      <c r="B268" s="438"/>
      <c r="C268" s="438"/>
      <c r="D268" s="138"/>
      <c r="E268" s="137"/>
      <c r="F268" s="112"/>
      <c r="G268" s="112"/>
      <c r="H268" s="33"/>
      <c r="I268" s="33"/>
      <c r="J268" s="33"/>
      <c r="K268" s="33"/>
      <c r="L268" s="33"/>
      <c r="M268" s="33"/>
      <c r="N268" s="33"/>
    </row>
    <row r="269" spans="1:14" ht="14.25">
      <c r="A269" s="112"/>
      <c r="B269" s="438"/>
      <c r="C269" s="438"/>
      <c r="D269" s="138"/>
      <c r="E269" s="137"/>
      <c r="F269" s="112"/>
      <c r="G269" s="112"/>
      <c r="H269" s="33"/>
      <c r="I269" s="33"/>
      <c r="J269" s="33"/>
      <c r="K269" s="33"/>
      <c r="L269" s="33"/>
      <c r="M269" s="33"/>
      <c r="N269" s="33"/>
    </row>
    <row r="270" spans="1:14" ht="14.25">
      <c r="A270" s="112"/>
      <c r="B270" s="438"/>
      <c r="C270" s="438"/>
      <c r="D270" s="138"/>
      <c r="E270" s="137"/>
      <c r="F270" s="112"/>
      <c r="G270" s="112"/>
      <c r="H270" s="33"/>
      <c r="I270" s="33"/>
      <c r="J270" s="33"/>
      <c r="K270" s="33"/>
      <c r="L270" s="33"/>
      <c r="M270" s="33"/>
      <c r="N270" s="33"/>
    </row>
    <row r="271" spans="1:14" ht="15" thickBot="1">
      <c r="A271" s="112"/>
      <c r="B271" s="439"/>
      <c r="C271" s="439"/>
      <c r="D271" s="140"/>
      <c r="E271" s="141"/>
      <c r="F271" s="112"/>
      <c r="G271" s="112"/>
      <c r="H271" s="33"/>
      <c r="I271" s="33"/>
      <c r="J271" s="33"/>
      <c r="K271" s="33"/>
      <c r="L271" s="33"/>
      <c r="M271" s="33"/>
      <c r="N271" s="33"/>
    </row>
    <row r="272" spans="1:14" ht="14.25">
      <c r="A272" s="112"/>
      <c r="B272" s="188"/>
      <c r="C272" s="189"/>
      <c r="D272" s="188"/>
      <c r="E272" s="211"/>
      <c r="F272" s="112"/>
      <c r="G272" s="112"/>
      <c r="H272" s="33"/>
      <c r="I272" s="33"/>
      <c r="J272" s="33"/>
      <c r="K272" s="33"/>
      <c r="L272" s="33"/>
      <c r="M272" s="33"/>
      <c r="N272" s="33"/>
    </row>
    <row r="273" spans="1:14" ht="14.25" customHeight="1">
      <c r="A273" s="112"/>
      <c r="B273" s="432">
        <f>B264+1</f>
        <v>41670</v>
      </c>
      <c r="C273" s="433" t="str">
        <f>CHOOSE(WEEKDAY(B273,2),"星期一","星期二","星期三","星期四","星期五","星期六","星期日")</f>
        <v>星期五</v>
      </c>
      <c r="D273" s="212"/>
      <c r="E273" s="213"/>
      <c r="F273" s="112"/>
      <c r="G273" s="112"/>
      <c r="H273" s="33"/>
      <c r="I273" s="33"/>
      <c r="J273" s="33"/>
      <c r="K273" s="33"/>
      <c r="L273" s="33"/>
      <c r="M273" s="33"/>
      <c r="N273" s="33"/>
    </row>
    <row r="274" spans="1:14" ht="14.25" customHeight="1">
      <c r="A274" s="112"/>
      <c r="B274" s="432"/>
      <c r="C274" s="434"/>
      <c r="D274" s="214"/>
      <c r="E274" s="215"/>
      <c r="F274" s="112"/>
      <c r="G274" s="112"/>
      <c r="H274" s="33"/>
      <c r="I274" s="33"/>
      <c r="J274" s="33"/>
      <c r="K274" s="33"/>
      <c r="L274" s="33"/>
      <c r="M274" s="33"/>
      <c r="N274" s="33"/>
    </row>
    <row r="275" spans="1:14" ht="14.25">
      <c r="A275" s="112"/>
      <c r="B275" s="435"/>
      <c r="C275" s="435"/>
      <c r="D275" s="216"/>
      <c r="E275" s="217"/>
      <c r="F275" s="112"/>
      <c r="G275" s="112"/>
      <c r="H275" s="33"/>
      <c r="I275" s="33"/>
      <c r="J275" s="33"/>
      <c r="K275" s="33"/>
      <c r="L275" s="33"/>
      <c r="M275" s="33"/>
      <c r="N275" s="33"/>
    </row>
    <row r="276" spans="1:14" ht="14.25">
      <c r="A276" s="112"/>
      <c r="B276" s="435"/>
      <c r="C276" s="435"/>
      <c r="D276" s="216"/>
      <c r="E276" s="215"/>
      <c r="F276" s="112"/>
      <c r="G276" s="112"/>
      <c r="H276" s="33"/>
      <c r="I276" s="33"/>
      <c r="J276" s="33"/>
      <c r="K276" s="33"/>
      <c r="L276" s="33"/>
      <c r="M276" s="33"/>
      <c r="N276" s="33"/>
    </row>
    <row r="277" spans="1:14" ht="14.25">
      <c r="A277" s="112"/>
      <c r="B277" s="435"/>
      <c r="C277" s="435"/>
      <c r="D277" s="216"/>
      <c r="E277" s="215"/>
      <c r="F277" s="112"/>
      <c r="G277" s="112"/>
      <c r="H277" s="33"/>
      <c r="I277" s="33"/>
      <c r="J277" s="33"/>
      <c r="K277" s="33"/>
      <c r="L277" s="33"/>
      <c r="M277" s="33"/>
      <c r="N277" s="33"/>
    </row>
    <row r="278" spans="1:14" ht="14.25">
      <c r="A278" s="112"/>
      <c r="B278" s="435"/>
      <c r="C278" s="435"/>
      <c r="D278" s="216"/>
      <c r="E278" s="215"/>
      <c r="F278" s="112"/>
      <c r="G278" s="112"/>
      <c r="H278" s="33"/>
      <c r="I278" s="33"/>
      <c r="J278" s="33"/>
      <c r="K278" s="33"/>
      <c r="L278" s="33"/>
      <c r="M278" s="33"/>
      <c r="N278" s="33"/>
    </row>
    <row r="279" spans="1:14" ht="14.25">
      <c r="A279" s="112"/>
      <c r="B279" s="435"/>
      <c r="C279" s="435"/>
      <c r="D279" s="216"/>
      <c r="E279" s="215"/>
      <c r="F279" s="112"/>
      <c r="G279" s="112"/>
      <c r="H279" s="33"/>
      <c r="I279" s="33"/>
      <c r="J279" s="33"/>
      <c r="K279" s="33"/>
      <c r="L279" s="33"/>
      <c r="M279" s="33"/>
      <c r="N279" s="33"/>
    </row>
    <row r="280" spans="1:14" ht="15" thickBot="1">
      <c r="A280" s="112"/>
      <c r="B280" s="436"/>
      <c r="C280" s="436"/>
      <c r="D280" s="218"/>
      <c r="E280" s="219"/>
      <c r="F280" s="112"/>
      <c r="G280" s="112"/>
      <c r="H280" s="33"/>
      <c r="I280" s="33"/>
      <c r="J280" s="33"/>
      <c r="K280" s="33"/>
      <c r="L280" s="33"/>
      <c r="M280" s="33"/>
      <c r="N280" s="33"/>
    </row>
    <row r="281" spans="1:14" ht="14.25">
      <c r="A281" s="33"/>
      <c r="B281" s="33"/>
      <c r="C281" s="33"/>
      <c r="D281" s="33"/>
      <c r="E281" s="33"/>
      <c r="F281" s="33"/>
      <c r="G281" s="33"/>
      <c r="H281" s="33"/>
      <c r="I281" s="33"/>
      <c r="J281" s="33"/>
      <c r="K281" s="33"/>
      <c r="L281" s="33"/>
      <c r="M281" s="33"/>
      <c r="N281" s="33"/>
    </row>
    <row r="282" spans="1:14" ht="14.25">
      <c r="A282" s="33"/>
      <c r="B282" s="33"/>
      <c r="C282" s="33"/>
      <c r="D282" s="33"/>
      <c r="E282" s="33"/>
      <c r="F282" s="33"/>
      <c r="G282" s="33"/>
      <c r="H282" s="33"/>
      <c r="I282" s="33"/>
      <c r="J282" s="33"/>
      <c r="K282" s="33"/>
      <c r="L282" s="33"/>
      <c r="M282" s="33"/>
      <c r="N282" s="33"/>
    </row>
    <row r="283" spans="1:14" ht="14.25">
      <c r="A283" s="33"/>
      <c r="B283" s="33"/>
      <c r="C283" s="33"/>
      <c r="D283" s="33"/>
      <c r="E283" s="33"/>
      <c r="F283" s="33"/>
      <c r="G283" s="33"/>
      <c r="H283" s="33"/>
      <c r="I283" s="33"/>
      <c r="J283" s="33"/>
      <c r="K283" s="33"/>
      <c r="L283" s="33"/>
      <c r="M283" s="33"/>
      <c r="N283" s="33"/>
    </row>
    <row r="284" spans="1:14" ht="14.25">
      <c r="A284" s="33"/>
      <c r="B284" s="33"/>
      <c r="C284" s="33"/>
      <c r="D284" s="33"/>
      <c r="E284" s="33"/>
      <c r="F284" s="33"/>
      <c r="G284" s="33"/>
      <c r="H284" s="33"/>
      <c r="I284" s="33"/>
      <c r="J284" s="33"/>
      <c r="K284" s="33"/>
      <c r="L284" s="33"/>
      <c r="M284" s="33"/>
      <c r="N284" s="33"/>
    </row>
    <row r="285" spans="1:14" ht="14.25">
      <c r="A285" s="33"/>
      <c r="B285" s="33"/>
      <c r="C285" s="33"/>
      <c r="D285" s="33"/>
      <c r="E285" s="33"/>
      <c r="F285" s="33"/>
      <c r="G285" s="33"/>
      <c r="H285" s="33"/>
      <c r="I285" s="33"/>
      <c r="J285" s="33"/>
      <c r="K285" s="33"/>
      <c r="L285" s="33"/>
      <c r="M285" s="33"/>
      <c r="N285" s="33"/>
    </row>
    <row r="286" spans="1:14" ht="14.25">
      <c r="A286" s="33"/>
      <c r="B286" s="33"/>
      <c r="C286" s="33"/>
      <c r="D286" s="33"/>
      <c r="E286" s="33"/>
      <c r="F286" s="33"/>
      <c r="G286" s="33"/>
      <c r="H286" s="33"/>
      <c r="I286" s="33"/>
      <c r="J286" s="33"/>
      <c r="K286" s="33"/>
      <c r="L286" s="33"/>
      <c r="M286" s="33"/>
      <c r="N286" s="33"/>
    </row>
    <row r="287" spans="1:14" ht="14.25">
      <c r="A287" s="33"/>
      <c r="B287" s="33"/>
      <c r="C287" s="33"/>
      <c r="D287" s="33"/>
      <c r="E287" s="33"/>
      <c r="F287" s="33"/>
      <c r="G287" s="33"/>
      <c r="H287" s="33"/>
      <c r="I287" s="33"/>
      <c r="J287" s="33"/>
      <c r="K287" s="33"/>
      <c r="L287" s="33"/>
      <c r="M287" s="33"/>
      <c r="N287" s="33"/>
    </row>
    <row r="288" spans="1:14" ht="14.25">
      <c r="A288" s="33"/>
      <c r="B288" s="33"/>
      <c r="C288" s="33"/>
      <c r="D288" s="33"/>
      <c r="E288" s="33"/>
      <c r="F288" s="33"/>
      <c r="G288" s="33"/>
      <c r="H288" s="33"/>
      <c r="I288" s="33"/>
      <c r="J288" s="33"/>
      <c r="K288" s="33"/>
      <c r="L288" s="33"/>
      <c r="M288" s="33"/>
      <c r="N288" s="33"/>
    </row>
    <row r="289" spans="1:14" ht="14.25">
      <c r="A289" s="33"/>
      <c r="B289" s="33"/>
      <c r="C289" s="33"/>
      <c r="D289" s="33"/>
      <c r="E289" s="33"/>
      <c r="F289" s="33"/>
      <c r="G289" s="33"/>
      <c r="H289" s="33"/>
      <c r="I289" s="33"/>
      <c r="J289" s="33"/>
      <c r="K289" s="33"/>
      <c r="L289" s="33"/>
      <c r="M289" s="33"/>
      <c r="N289" s="33"/>
    </row>
    <row r="290" spans="1:14" ht="14.25">
      <c r="A290" s="33"/>
      <c r="B290" s="33"/>
      <c r="C290" s="33"/>
      <c r="D290" s="33"/>
      <c r="E290" s="33"/>
      <c r="F290" s="33"/>
      <c r="G290" s="33"/>
      <c r="H290" s="33"/>
      <c r="I290" s="33"/>
      <c r="J290" s="33"/>
      <c r="K290" s="33"/>
      <c r="L290" s="33"/>
      <c r="M290" s="33"/>
      <c r="N290" s="33"/>
    </row>
    <row r="291" spans="1:14" ht="14.25">
      <c r="A291" s="33"/>
      <c r="B291" s="33"/>
      <c r="C291" s="33"/>
      <c r="D291" s="33"/>
      <c r="E291" s="33"/>
      <c r="F291" s="33"/>
      <c r="G291" s="33"/>
      <c r="H291" s="33"/>
      <c r="I291" s="33"/>
      <c r="J291" s="33"/>
      <c r="K291" s="33"/>
      <c r="L291" s="33"/>
      <c r="M291" s="33"/>
      <c r="N291" s="33"/>
    </row>
  </sheetData>
  <sheetProtection/>
  <mergeCells count="249">
    <mergeCell ref="B275:C275"/>
    <mergeCell ref="B280:C280"/>
    <mergeCell ref="B276:C276"/>
    <mergeCell ref="B277:C277"/>
    <mergeCell ref="B278:C278"/>
    <mergeCell ref="B279:C279"/>
    <mergeCell ref="B268:C268"/>
    <mergeCell ref="B269:C269"/>
    <mergeCell ref="B270:C270"/>
    <mergeCell ref="B271:C271"/>
    <mergeCell ref="B273:B274"/>
    <mergeCell ref="C273:C274"/>
    <mergeCell ref="B261:C261"/>
    <mergeCell ref="B262:C262"/>
    <mergeCell ref="B264:B265"/>
    <mergeCell ref="C264:C265"/>
    <mergeCell ref="B266:C266"/>
    <mergeCell ref="B267:C267"/>
    <mergeCell ref="B255:B256"/>
    <mergeCell ref="C255:C256"/>
    <mergeCell ref="B257:C257"/>
    <mergeCell ref="B258:C258"/>
    <mergeCell ref="B259:C259"/>
    <mergeCell ref="B260:C260"/>
    <mergeCell ref="B248:C248"/>
    <mergeCell ref="B249:C249"/>
    <mergeCell ref="B250:C250"/>
    <mergeCell ref="B251:C251"/>
    <mergeCell ref="B252:C252"/>
    <mergeCell ref="B253:C253"/>
    <mergeCell ref="B241:C241"/>
    <mergeCell ref="B242:C242"/>
    <mergeCell ref="B243:C243"/>
    <mergeCell ref="B244:C244"/>
    <mergeCell ref="B246:B247"/>
    <mergeCell ref="C246:C247"/>
    <mergeCell ref="B234:C234"/>
    <mergeCell ref="B235:C235"/>
    <mergeCell ref="B237:B238"/>
    <mergeCell ref="C237:C238"/>
    <mergeCell ref="B239:C239"/>
    <mergeCell ref="B240:C240"/>
    <mergeCell ref="B228:B229"/>
    <mergeCell ref="C228:C229"/>
    <mergeCell ref="B230:C230"/>
    <mergeCell ref="B231:C231"/>
    <mergeCell ref="B232:C232"/>
    <mergeCell ref="B233:C233"/>
    <mergeCell ref="B221:C221"/>
    <mergeCell ref="B222:C222"/>
    <mergeCell ref="B223:C223"/>
    <mergeCell ref="B224:C224"/>
    <mergeCell ref="B225:C225"/>
    <mergeCell ref="B226:C226"/>
    <mergeCell ref="B214:C214"/>
    <mergeCell ref="B215:C215"/>
    <mergeCell ref="B216:C216"/>
    <mergeCell ref="B217:C217"/>
    <mergeCell ref="B219:B220"/>
    <mergeCell ref="C219:C220"/>
    <mergeCell ref="B207:C207"/>
    <mergeCell ref="B208:C208"/>
    <mergeCell ref="B210:B211"/>
    <mergeCell ref="C210:C211"/>
    <mergeCell ref="B212:C212"/>
    <mergeCell ref="B213:C213"/>
    <mergeCell ref="B201:B202"/>
    <mergeCell ref="C201:C202"/>
    <mergeCell ref="B203:C203"/>
    <mergeCell ref="B204:C204"/>
    <mergeCell ref="B205:C205"/>
    <mergeCell ref="B206:C206"/>
    <mergeCell ref="B194:C194"/>
    <mergeCell ref="B195:C195"/>
    <mergeCell ref="B196:C196"/>
    <mergeCell ref="B197:C197"/>
    <mergeCell ref="B198:C198"/>
    <mergeCell ref="B199:C199"/>
    <mergeCell ref="B187:C187"/>
    <mergeCell ref="B188:C188"/>
    <mergeCell ref="B189:C189"/>
    <mergeCell ref="B190:C190"/>
    <mergeCell ref="B192:B193"/>
    <mergeCell ref="C192:C193"/>
    <mergeCell ref="B180:C180"/>
    <mergeCell ref="B181:C181"/>
    <mergeCell ref="B183:B184"/>
    <mergeCell ref="C183:C184"/>
    <mergeCell ref="B185:C185"/>
    <mergeCell ref="B186:C186"/>
    <mergeCell ref="B174:B175"/>
    <mergeCell ref="C174:C175"/>
    <mergeCell ref="B176:C176"/>
    <mergeCell ref="B177:C177"/>
    <mergeCell ref="B178:C178"/>
    <mergeCell ref="B179:C179"/>
    <mergeCell ref="B167:C167"/>
    <mergeCell ref="B168:C168"/>
    <mergeCell ref="B169:C169"/>
    <mergeCell ref="B170:C170"/>
    <mergeCell ref="B171:C171"/>
    <mergeCell ref="B172:C172"/>
    <mergeCell ref="B160:C160"/>
    <mergeCell ref="B161:C161"/>
    <mergeCell ref="B162:C162"/>
    <mergeCell ref="B163:C163"/>
    <mergeCell ref="B165:B166"/>
    <mergeCell ref="C165:C166"/>
    <mergeCell ref="B153:C153"/>
    <mergeCell ref="B154:C154"/>
    <mergeCell ref="B156:B157"/>
    <mergeCell ref="C156:C157"/>
    <mergeCell ref="B158:C158"/>
    <mergeCell ref="B159:C159"/>
    <mergeCell ref="B147:B148"/>
    <mergeCell ref="C147:C148"/>
    <mergeCell ref="B149:C149"/>
    <mergeCell ref="B150:C150"/>
    <mergeCell ref="B151:C151"/>
    <mergeCell ref="B152:C152"/>
    <mergeCell ref="B140:C140"/>
    <mergeCell ref="B141:C141"/>
    <mergeCell ref="B142:C142"/>
    <mergeCell ref="B143:C143"/>
    <mergeCell ref="B144:C144"/>
    <mergeCell ref="B145:C145"/>
    <mergeCell ref="B133:C133"/>
    <mergeCell ref="B134:C134"/>
    <mergeCell ref="B135:C135"/>
    <mergeCell ref="B136:C136"/>
    <mergeCell ref="B138:B139"/>
    <mergeCell ref="C138:C139"/>
    <mergeCell ref="B126:C126"/>
    <mergeCell ref="B127:C127"/>
    <mergeCell ref="B129:B130"/>
    <mergeCell ref="C129:C130"/>
    <mergeCell ref="B131:C131"/>
    <mergeCell ref="B132:C132"/>
    <mergeCell ref="B120:B121"/>
    <mergeCell ref="C120:C121"/>
    <mergeCell ref="B122:C122"/>
    <mergeCell ref="B123:C123"/>
    <mergeCell ref="B124:C124"/>
    <mergeCell ref="B125:C125"/>
    <mergeCell ref="B113:C113"/>
    <mergeCell ref="B114:C114"/>
    <mergeCell ref="B115:C115"/>
    <mergeCell ref="B116:C116"/>
    <mergeCell ref="B117:C117"/>
    <mergeCell ref="B118:C118"/>
    <mergeCell ref="B106:C106"/>
    <mergeCell ref="B107:C107"/>
    <mergeCell ref="B108:C108"/>
    <mergeCell ref="B109:C109"/>
    <mergeCell ref="B111:B112"/>
    <mergeCell ref="C111:C112"/>
    <mergeCell ref="B99:C99"/>
    <mergeCell ref="B100:C100"/>
    <mergeCell ref="B102:B103"/>
    <mergeCell ref="C102:C103"/>
    <mergeCell ref="B104:C104"/>
    <mergeCell ref="B105:C105"/>
    <mergeCell ref="B93:B94"/>
    <mergeCell ref="C93:C94"/>
    <mergeCell ref="B95:C95"/>
    <mergeCell ref="B96:C96"/>
    <mergeCell ref="B97:C97"/>
    <mergeCell ref="B98:C98"/>
    <mergeCell ref="B86:C86"/>
    <mergeCell ref="B87:C87"/>
    <mergeCell ref="B88:C88"/>
    <mergeCell ref="B89:C89"/>
    <mergeCell ref="B90:C90"/>
    <mergeCell ref="B91:C91"/>
    <mergeCell ref="B79:C79"/>
    <mergeCell ref="B80:C80"/>
    <mergeCell ref="B81:C81"/>
    <mergeCell ref="B82:C82"/>
    <mergeCell ref="B84:B85"/>
    <mergeCell ref="C84:C85"/>
    <mergeCell ref="B72:C72"/>
    <mergeCell ref="B73:C73"/>
    <mergeCell ref="B75:B76"/>
    <mergeCell ref="C75:C76"/>
    <mergeCell ref="B77:C77"/>
    <mergeCell ref="B78:C78"/>
    <mergeCell ref="B66:B67"/>
    <mergeCell ref="C66:C67"/>
    <mergeCell ref="B68:C68"/>
    <mergeCell ref="B69:C69"/>
    <mergeCell ref="B70:C70"/>
    <mergeCell ref="B71:C71"/>
    <mergeCell ref="B59:C59"/>
    <mergeCell ref="B60:C60"/>
    <mergeCell ref="B61:C61"/>
    <mergeCell ref="B62:C62"/>
    <mergeCell ref="B63:C63"/>
    <mergeCell ref="B64:C64"/>
    <mergeCell ref="B52:C52"/>
    <mergeCell ref="B53:C53"/>
    <mergeCell ref="B54:C54"/>
    <mergeCell ref="B55:C55"/>
    <mergeCell ref="B57:B58"/>
    <mergeCell ref="C57:C58"/>
    <mergeCell ref="B45:C45"/>
    <mergeCell ref="B46:C46"/>
    <mergeCell ref="B48:B49"/>
    <mergeCell ref="C48:C49"/>
    <mergeCell ref="B50:C50"/>
    <mergeCell ref="B51:C51"/>
    <mergeCell ref="B39:B40"/>
    <mergeCell ref="C39:C40"/>
    <mergeCell ref="B41:C41"/>
    <mergeCell ref="B42:C42"/>
    <mergeCell ref="B43:C43"/>
    <mergeCell ref="B44:C44"/>
    <mergeCell ref="B32:C32"/>
    <mergeCell ref="B33:C33"/>
    <mergeCell ref="B34:C34"/>
    <mergeCell ref="B35:C35"/>
    <mergeCell ref="B36:C36"/>
    <mergeCell ref="B37:C37"/>
    <mergeCell ref="B24:C24"/>
    <mergeCell ref="B25:C25"/>
    <mergeCell ref="B26:C26"/>
    <mergeCell ref="B27:C27"/>
    <mergeCell ref="B28:C28"/>
    <mergeCell ref="B30:B31"/>
    <mergeCell ref="C30:C31"/>
    <mergeCell ref="B17:C17"/>
    <mergeCell ref="B18:C18"/>
    <mergeCell ref="B19:C19"/>
    <mergeCell ref="B21:B22"/>
    <mergeCell ref="C21:C22"/>
    <mergeCell ref="B23:C23"/>
    <mergeCell ref="B3:B4"/>
    <mergeCell ref="C3:C4"/>
    <mergeCell ref="B5:C5"/>
    <mergeCell ref="B6:C6"/>
    <mergeCell ref="B15:C15"/>
    <mergeCell ref="B16:C16"/>
    <mergeCell ref="G12:G13"/>
    <mergeCell ref="B14:C14"/>
    <mergeCell ref="B7:C7"/>
    <mergeCell ref="B8:C8"/>
    <mergeCell ref="B9:C9"/>
    <mergeCell ref="B10:C10"/>
    <mergeCell ref="B12:B13"/>
    <mergeCell ref="C12:C13"/>
  </mergeCells>
  <conditionalFormatting sqref="C48:C49 C57:C58 C39:C40 C21:C22 C3:C4 C30:C31 C12:C13 C66:C67 C84:C85 C102:C103 C120:C121 C138:C139 C156:C157 C174:C175 C192:C193 C210:C211 C228:C229 C246:C247 C264:C265 C75:C76 C93:C94 C111:C112 C129:C130 C147:C148 C165:C166 C183:C184 C201:C202 C219:C220 C237:C238 C255:C256 C273:C274">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9"/>
  <dimension ref="A1:H284"/>
  <sheetViews>
    <sheetView zoomScalePageLayoutView="0" workbookViewId="0" topLeftCell="A1">
      <selection activeCell="B3" sqref="B3:B4"/>
    </sheetView>
  </sheetViews>
  <sheetFormatPr defaultColWidth="9.00390625" defaultRowHeight="14.25"/>
  <cols>
    <col min="2" max="2" width="10.00390625" style="0" bestFit="1" customWidth="1"/>
    <col min="3" max="3" width="11.75390625" style="0" customWidth="1"/>
    <col min="4" max="4" width="1.875" style="0" customWidth="1"/>
    <col min="5" max="5" width="36.125" style="0" customWidth="1"/>
  </cols>
  <sheetData>
    <row r="1" spans="1:8" ht="21" thickBot="1">
      <c r="A1" s="101"/>
      <c r="B1" s="113" t="str">
        <f>'封面'!$M26&amp;"年2月记事录"</f>
        <v>2014年2月记事录</v>
      </c>
      <c r="C1" s="146"/>
      <c r="D1" s="147"/>
      <c r="E1" s="148">
        <f>'备忘录 '!C52</f>
        <v>41671</v>
      </c>
      <c r="F1" s="33"/>
      <c r="G1" s="33"/>
      <c r="H1" s="33"/>
    </row>
    <row r="2" spans="1:8" ht="15" thickTop="1">
      <c r="A2" s="101"/>
      <c r="B2" s="177"/>
      <c r="C2" s="178"/>
      <c r="D2" s="177"/>
      <c r="E2" s="179"/>
      <c r="F2" s="33"/>
      <c r="G2" s="33"/>
      <c r="H2" s="33"/>
    </row>
    <row r="3" spans="1:8" ht="14.25" customHeight="1">
      <c r="A3" s="101"/>
      <c r="B3" s="440">
        <f>'备忘录 '!E6</f>
        <v>41671</v>
      </c>
      <c r="C3" s="441" t="str">
        <f>CHOOSE(WEEKDAY(B3,2),"星期一","星期二","星期三","星期四","星期五","星期六","星期日")</f>
        <v>星期六</v>
      </c>
      <c r="D3" s="180"/>
      <c r="E3" s="181"/>
      <c r="F3" s="33"/>
      <c r="G3" s="33"/>
      <c r="H3" s="33"/>
    </row>
    <row r="4" spans="1:8" ht="14.25" customHeight="1">
      <c r="A4" s="101"/>
      <c r="B4" s="440"/>
      <c r="C4" s="442"/>
      <c r="D4" s="182"/>
      <c r="E4" s="183"/>
      <c r="F4" s="33"/>
      <c r="G4" s="33"/>
      <c r="H4" s="33"/>
    </row>
    <row r="5" spans="1:8" ht="14.25">
      <c r="A5" s="101"/>
      <c r="B5" s="443"/>
      <c r="C5" s="443"/>
      <c r="D5" s="184"/>
      <c r="E5" s="185"/>
      <c r="F5" s="33"/>
      <c r="G5" s="33"/>
      <c r="H5" s="33"/>
    </row>
    <row r="6" spans="1:8" ht="14.25">
      <c r="A6" s="101"/>
      <c r="B6" s="443"/>
      <c r="C6" s="443"/>
      <c r="D6" s="184"/>
      <c r="E6" s="183"/>
      <c r="F6" s="33"/>
      <c r="G6" s="33"/>
      <c r="H6" s="33"/>
    </row>
    <row r="7" spans="1:8" ht="14.25">
      <c r="A7" s="101"/>
      <c r="B7" s="443"/>
      <c r="C7" s="443"/>
      <c r="D7" s="184"/>
      <c r="E7" s="183"/>
      <c r="F7" s="33"/>
      <c r="G7" s="33"/>
      <c r="H7" s="33"/>
    </row>
    <row r="8" spans="1:8" ht="14.25">
      <c r="A8" s="101"/>
      <c r="B8" s="443"/>
      <c r="C8" s="443"/>
      <c r="D8" s="184"/>
      <c r="E8" s="183"/>
      <c r="F8" s="33"/>
      <c r="G8" s="33"/>
      <c r="H8" s="33"/>
    </row>
    <row r="9" spans="1:8" ht="14.25">
      <c r="A9" s="101"/>
      <c r="B9" s="443"/>
      <c r="C9" s="443"/>
      <c r="D9" s="184"/>
      <c r="E9" s="183"/>
      <c r="F9" s="33"/>
      <c r="G9" s="33"/>
      <c r="H9" s="33"/>
    </row>
    <row r="10" spans="1:8" ht="15" thickBot="1">
      <c r="A10" s="101"/>
      <c r="B10" s="444"/>
      <c r="C10" s="444"/>
      <c r="D10" s="186"/>
      <c r="E10" s="187"/>
      <c r="F10" s="33"/>
      <c r="G10" s="33"/>
      <c r="H10" s="33"/>
    </row>
    <row r="11" spans="1:8" ht="14.25">
      <c r="A11" s="101"/>
      <c r="B11" s="118"/>
      <c r="C11" s="119"/>
      <c r="D11" s="160"/>
      <c r="E11" s="161"/>
      <c r="F11" s="33"/>
      <c r="G11" s="33"/>
      <c r="H11" s="33"/>
    </row>
    <row r="12" spans="1:8" ht="14.25" customHeight="1">
      <c r="A12" s="101"/>
      <c r="B12" s="425">
        <f>B3+1</f>
        <v>41672</v>
      </c>
      <c r="C12" s="426" t="str">
        <f>CHOOSE(WEEKDAY(B12,2),"星期一","星期二","星期三","星期四","星期五","星期六","星期日")</f>
        <v>星期日</v>
      </c>
      <c r="D12" s="162"/>
      <c r="E12" s="163"/>
      <c r="F12" s="33"/>
      <c r="G12" s="33"/>
      <c r="H12" s="33"/>
    </row>
    <row r="13" spans="1:8" ht="14.25" customHeight="1">
      <c r="A13" s="101"/>
      <c r="B13" s="425"/>
      <c r="C13" s="427"/>
      <c r="D13" s="164"/>
      <c r="E13" s="165"/>
      <c r="F13" s="33"/>
      <c r="G13" s="33"/>
      <c r="H13" s="33"/>
    </row>
    <row r="14" spans="1:8" ht="14.25">
      <c r="A14" s="101"/>
      <c r="B14" s="422"/>
      <c r="C14" s="422"/>
      <c r="D14" s="166"/>
      <c r="E14" s="167"/>
      <c r="F14" s="33"/>
      <c r="G14" s="33"/>
      <c r="H14" s="33"/>
    </row>
    <row r="15" spans="1:8" ht="14.25">
      <c r="A15" s="101"/>
      <c r="B15" s="422"/>
      <c r="C15" s="422"/>
      <c r="D15" s="166"/>
      <c r="E15" s="165"/>
      <c r="F15" s="33"/>
      <c r="G15" s="33"/>
      <c r="H15" s="33"/>
    </row>
    <row r="16" spans="1:8" ht="14.25">
      <c r="A16" s="101"/>
      <c r="B16" s="422"/>
      <c r="C16" s="422"/>
      <c r="D16" s="166"/>
      <c r="E16" s="165"/>
      <c r="F16" s="33"/>
      <c r="G16" s="33"/>
      <c r="H16" s="33"/>
    </row>
    <row r="17" spans="1:8" ht="14.25">
      <c r="A17" s="101"/>
      <c r="B17" s="422"/>
      <c r="C17" s="422"/>
      <c r="D17" s="166"/>
      <c r="E17" s="165"/>
      <c r="F17" s="33"/>
      <c r="G17" s="33"/>
      <c r="H17" s="33"/>
    </row>
    <row r="18" spans="1:8" ht="14.25">
      <c r="A18" s="101"/>
      <c r="B18" s="422"/>
      <c r="C18" s="422"/>
      <c r="D18" s="166"/>
      <c r="E18" s="165"/>
      <c r="F18" s="33"/>
      <c r="G18" s="33"/>
      <c r="H18" s="33"/>
    </row>
    <row r="19" spans="1:8" ht="15" thickBot="1">
      <c r="A19" s="101"/>
      <c r="B19" s="431"/>
      <c r="C19" s="431"/>
      <c r="D19" s="168"/>
      <c r="E19" s="169"/>
      <c r="F19" s="33"/>
      <c r="G19" s="33"/>
      <c r="H19" s="33"/>
    </row>
    <row r="20" spans="1:8" ht="14.25">
      <c r="A20" s="101"/>
      <c r="B20" s="188"/>
      <c r="C20" s="189"/>
      <c r="D20" s="190"/>
      <c r="E20" s="191"/>
      <c r="F20" s="33"/>
      <c r="G20" s="33"/>
      <c r="H20" s="33"/>
    </row>
    <row r="21" spans="1:8" ht="14.25" customHeight="1">
      <c r="A21" s="101"/>
      <c r="B21" s="432">
        <f>B12+1</f>
        <v>41673</v>
      </c>
      <c r="C21" s="433" t="str">
        <f>CHOOSE(WEEKDAY(B21,2),"星期一","星期二","星期三","星期四","星期五","星期六","星期日")</f>
        <v>星期一</v>
      </c>
      <c r="D21" s="192"/>
      <c r="E21" s="193"/>
      <c r="F21" s="33"/>
      <c r="G21" s="33"/>
      <c r="H21" s="33"/>
    </row>
    <row r="22" spans="1:8" ht="14.25" customHeight="1">
      <c r="A22" s="101"/>
      <c r="B22" s="432"/>
      <c r="C22" s="434"/>
      <c r="D22" s="194"/>
      <c r="E22" s="195"/>
      <c r="F22" s="33"/>
      <c r="G22" s="33"/>
      <c r="H22" s="33"/>
    </row>
    <row r="23" spans="1:8" ht="14.25">
      <c r="A23" s="101"/>
      <c r="B23" s="435"/>
      <c r="C23" s="435"/>
      <c r="D23" s="196"/>
      <c r="E23" s="197"/>
      <c r="F23" s="33"/>
      <c r="G23" s="33"/>
      <c r="H23" s="33"/>
    </row>
    <row r="24" spans="1:8" ht="14.25">
      <c r="A24" s="101"/>
      <c r="B24" s="435"/>
      <c r="C24" s="435"/>
      <c r="D24" s="196"/>
      <c r="E24" s="195"/>
      <c r="F24" s="33"/>
      <c r="G24" s="33"/>
      <c r="H24" s="33"/>
    </row>
    <row r="25" spans="1:8" ht="14.25">
      <c r="A25" s="101"/>
      <c r="B25" s="435"/>
      <c r="C25" s="435"/>
      <c r="D25" s="196"/>
      <c r="E25" s="195"/>
      <c r="F25" s="33"/>
      <c r="G25" s="33"/>
      <c r="H25" s="33"/>
    </row>
    <row r="26" spans="1:8" ht="14.25">
      <c r="A26" s="101"/>
      <c r="B26" s="435"/>
      <c r="C26" s="435"/>
      <c r="D26" s="196"/>
      <c r="E26" s="195"/>
      <c r="F26" s="33"/>
      <c r="G26" s="33"/>
      <c r="H26" s="33"/>
    </row>
    <row r="27" spans="1:8" ht="14.25">
      <c r="A27" s="101"/>
      <c r="B27" s="435"/>
      <c r="C27" s="435"/>
      <c r="D27" s="196"/>
      <c r="E27" s="195"/>
      <c r="F27" s="33"/>
      <c r="G27" s="33"/>
      <c r="H27" s="33"/>
    </row>
    <row r="28" spans="1:8" ht="15" thickBot="1">
      <c r="A28" s="101"/>
      <c r="B28" s="436"/>
      <c r="C28" s="436"/>
      <c r="D28" s="198"/>
      <c r="E28" s="199"/>
      <c r="F28" s="33"/>
      <c r="G28" s="33"/>
      <c r="H28" s="33"/>
    </row>
    <row r="29" spans="1:8" ht="14.25">
      <c r="A29" s="101"/>
      <c r="B29" s="118"/>
      <c r="C29" s="119"/>
      <c r="D29" s="160"/>
      <c r="E29" s="161"/>
      <c r="F29" s="33"/>
      <c r="G29" s="33"/>
      <c r="H29" s="33"/>
    </row>
    <row r="30" spans="1:8" ht="14.25" customHeight="1">
      <c r="A30" s="101"/>
      <c r="B30" s="425">
        <f>B21+1</f>
        <v>41674</v>
      </c>
      <c r="C30" s="426" t="str">
        <f>CHOOSE(WEEKDAY(B30,2),"星期一","星期二","星期三","星期四","星期五","星期六","星期日")</f>
        <v>星期二</v>
      </c>
      <c r="D30" s="162"/>
      <c r="E30" s="163"/>
      <c r="F30" s="33"/>
      <c r="G30" s="33"/>
      <c r="H30" s="33"/>
    </row>
    <row r="31" spans="1:8" ht="14.25" customHeight="1">
      <c r="A31" s="101"/>
      <c r="B31" s="425"/>
      <c r="C31" s="427"/>
      <c r="D31" s="164"/>
      <c r="E31" s="165"/>
      <c r="F31" s="33"/>
      <c r="G31" s="33"/>
      <c r="H31" s="33"/>
    </row>
    <row r="32" spans="1:8" ht="14.25">
      <c r="A32" s="101"/>
      <c r="B32" s="422"/>
      <c r="C32" s="422"/>
      <c r="D32" s="166"/>
      <c r="E32" s="167"/>
      <c r="F32" s="33"/>
      <c r="G32" s="33"/>
      <c r="H32" s="33"/>
    </row>
    <row r="33" spans="1:8" ht="14.25">
      <c r="A33" s="101"/>
      <c r="B33" s="422"/>
      <c r="C33" s="422"/>
      <c r="D33" s="166"/>
      <c r="E33" s="165"/>
      <c r="F33" s="33"/>
      <c r="G33" s="33"/>
      <c r="H33" s="33"/>
    </row>
    <row r="34" spans="1:8" ht="14.25">
      <c r="A34" s="101"/>
      <c r="B34" s="422"/>
      <c r="C34" s="422"/>
      <c r="D34" s="166"/>
      <c r="E34" s="165"/>
      <c r="F34" s="33"/>
      <c r="G34" s="33"/>
      <c r="H34" s="33"/>
    </row>
    <row r="35" spans="1:8" ht="14.25">
      <c r="A35" s="101"/>
      <c r="B35" s="422"/>
      <c r="C35" s="422"/>
      <c r="D35" s="166"/>
      <c r="E35" s="165"/>
      <c r="F35" s="33"/>
      <c r="G35" s="33"/>
      <c r="H35" s="33"/>
    </row>
    <row r="36" spans="1:8" ht="14.25">
      <c r="A36" s="101"/>
      <c r="B36" s="422"/>
      <c r="C36" s="422"/>
      <c r="D36" s="166"/>
      <c r="E36" s="165"/>
      <c r="F36" s="33"/>
      <c r="G36" s="33"/>
      <c r="H36" s="33"/>
    </row>
    <row r="37" spans="1:8" ht="15" thickBot="1">
      <c r="A37" s="101"/>
      <c r="B37" s="431"/>
      <c r="C37" s="431"/>
      <c r="D37" s="168"/>
      <c r="E37" s="169"/>
      <c r="F37" s="33"/>
      <c r="G37" s="33"/>
      <c r="H37" s="33"/>
    </row>
    <row r="38" spans="1:8" ht="14.25">
      <c r="A38" s="101"/>
      <c r="B38" s="129"/>
      <c r="C38" s="130"/>
      <c r="D38" s="170"/>
      <c r="E38" s="171"/>
      <c r="F38" s="33"/>
      <c r="G38" s="33"/>
      <c r="H38" s="33"/>
    </row>
    <row r="39" spans="1:8" ht="14.25" customHeight="1">
      <c r="A39" s="101"/>
      <c r="B39" s="445">
        <f>B30+1</f>
        <v>41675</v>
      </c>
      <c r="C39" s="446" t="str">
        <f>CHOOSE(WEEKDAY(B39,2),"星期一","星期二","星期三","星期四","星期五","星期六","星期日")</f>
        <v>星期三</v>
      </c>
      <c r="D39" s="152"/>
      <c r="E39" s="153"/>
      <c r="F39" s="33"/>
      <c r="G39" s="33"/>
      <c r="H39" s="33"/>
    </row>
    <row r="40" spans="1:8" ht="14.25" customHeight="1">
      <c r="A40" s="101"/>
      <c r="B40" s="445"/>
      <c r="C40" s="447"/>
      <c r="D40" s="154"/>
      <c r="E40" s="155"/>
      <c r="F40" s="33"/>
      <c r="G40" s="33"/>
      <c r="H40" s="33"/>
    </row>
    <row r="41" spans="1:8" ht="14.25">
      <c r="A41" s="101"/>
      <c r="B41" s="448"/>
      <c r="C41" s="448"/>
      <c r="D41" s="156"/>
      <c r="E41" s="157"/>
      <c r="F41" s="33"/>
      <c r="G41" s="33"/>
      <c r="H41" s="33"/>
    </row>
    <row r="42" spans="1:8" ht="14.25">
      <c r="A42" s="101"/>
      <c r="B42" s="448"/>
      <c r="C42" s="448"/>
      <c r="D42" s="156"/>
      <c r="E42" s="155"/>
      <c r="F42" s="33"/>
      <c r="G42" s="33"/>
      <c r="H42" s="33"/>
    </row>
    <row r="43" spans="1:8" ht="14.25">
      <c r="A43" s="101"/>
      <c r="B43" s="448"/>
      <c r="C43" s="448"/>
      <c r="D43" s="156"/>
      <c r="E43" s="155"/>
      <c r="F43" s="33"/>
      <c r="G43" s="33"/>
      <c r="H43" s="33"/>
    </row>
    <row r="44" spans="1:8" ht="14.25">
      <c r="A44" s="101"/>
      <c r="B44" s="448"/>
      <c r="C44" s="448"/>
      <c r="D44" s="156"/>
      <c r="E44" s="155"/>
      <c r="F44" s="33"/>
      <c r="G44" s="33"/>
      <c r="H44" s="33"/>
    </row>
    <row r="45" spans="1:8" ht="14.25">
      <c r="A45" s="101"/>
      <c r="B45" s="448"/>
      <c r="C45" s="448"/>
      <c r="D45" s="156"/>
      <c r="E45" s="155"/>
      <c r="F45" s="33"/>
      <c r="G45" s="33"/>
      <c r="H45" s="33"/>
    </row>
    <row r="46" spans="1:8" ht="15" thickBot="1">
      <c r="A46" s="101"/>
      <c r="B46" s="449"/>
      <c r="C46" s="449"/>
      <c r="D46" s="158"/>
      <c r="E46" s="159"/>
      <c r="F46" s="33"/>
      <c r="G46" s="33"/>
      <c r="H46" s="33"/>
    </row>
    <row r="47" spans="1:8" ht="14.25">
      <c r="A47" s="101"/>
      <c r="B47" s="172"/>
      <c r="C47" s="173"/>
      <c r="D47" s="160"/>
      <c r="E47" s="161"/>
      <c r="F47" s="33"/>
      <c r="G47" s="33"/>
      <c r="H47" s="33"/>
    </row>
    <row r="48" spans="1:8" ht="14.25" customHeight="1">
      <c r="A48" s="101"/>
      <c r="B48" s="425">
        <f>B39+1</f>
        <v>41676</v>
      </c>
      <c r="C48" s="426" t="str">
        <f>CHOOSE(WEEKDAY(B48,2),"星期一","星期二","星期三","星期四","星期五","星期六","星期日")</f>
        <v>星期四</v>
      </c>
      <c r="D48" s="162"/>
      <c r="E48" s="163"/>
      <c r="F48" s="33"/>
      <c r="G48" s="33"/>
      <c r="H48" s="33"/>
    </row>
    <row r="49" spans="1:8" ht="14.25" customHeight="1">
      <c r="A49" s="101"/>
      <c r="B49" s="425"/>
      <c r="C49" s="427"/>
      <c r="D49" s="164"/>
      <c r="E49" s="165"/>
      <c r="F49" s="33"/>
      <c r="G49" s="33"/>
      <c r="H49" s="33"/>
    </row>
    <row r="50" spans="1:8" ht="14.25">
      <c r="A50" s="101"/>
      <c r="B50" s="422"/>
      <c r="C50" s="422"/>
      <c r="D50" s="166"/>
      <c r="E50" s="167"/>
      <c r="F50" s="33"/>
      <c r="G50" s="33"/>
      <c r="H50" s="33"/>
    </row>
    <row r="51" spans="1:8" ht="14.25">
      <c r="A51" s="101"/>
      <c r="B51" s="422"/>
      <c r="C51" s="422"/>
      <c r="D51" s="166"/>
      <c r="E51" s="165"/>
      <c r="F51" s="33"/>
      <c r="G51" s="33"/>
      <c r="H51" s="33"/>
    </row>
    <row r="52" spans="1:8" ht="14.25">
      <c r="A52" s="101"/>
      <c r="B52" s="422"/>
      <c r="C52" s="422"/>
      <c r="D52" s="166"/>
      <c r="E52" s="165"/>
      <c r="F52" s="33"/>
      <c r="G52" s="33"/>
      <c r="H52" s="33"/>
    </row>
    <row r="53" spans="1:8" ht="14.25">
      <c r="A53" s="101"/>
      <c r="B53" s="422"/>
      <c r="C53" s="422"/>
      <c r="D53" s="166"/>
      <c r="E53" s="165"/>
      <c r="F53" s="33"/>
      <c r="G53" s="33"/>
      <c r="H53" s="33"/>
    </row>
    <row r="54" spans="1:8" ht="14.25">
      <c r="A54" s="101"/>
      <c r="B54" s="422"/>
      <c r="C54" s="422"/>
      <c r="D54" s="166"/>
      <c r="E54" s="165"/>
      <c r="F54" s="33"/>
      <c r="G54" s="33"/>
      <c r="H54" s="33"/>
    </row>
    <row r="55" spans="1:8" ht="15" thickBot="1">
      <c r="A55" s="101"/>
      <c r="B55" s="431"/>
      <c r="C55" s="431"/>
      <c r="D55" s="168"/>
      <c r="E55" s="169"/>
      <c r="F55" s="33"/>
      <c r="G55" s="33"/>
      <c r="H55" s="33"/>
    </row>
    <row r="56" spans="1:8" ht="14.25">
      <c r="A56" s="101"/>
      <c r="B56" s="129"/>
      <c r="C56" s="130"/>
      <c r="D56" s="170"/>
      <c r="E56" s="171"/>
      <c r="F56" s="33"/>
      <c r="G56" s="33"/>
      <c r="H56" s="33"/>
    </row>
    <row r="57" spans="1:8" ht="14.25" customHeight="1">
      <c r="A57" s="101"/>
      <c r="B57" s="445">
        <f>B48+1</f>
        <v>41677</v>
      </c>
      <c r="C57" s="446" t="str">
        <f>CHOOSE(WEEKDAY(B57,2),"星期一","星期二","星期三","星期四","星期五","星期六","星期日")</f>
        <v>星期五</v>
      </c>
      <c r="D57" s="152"/>
      <c r="E57" s="153"/>
      <c r="F57" s="33"/>
      <c r="G57" s="33"/>
      <c r="H57" s="33"/>
    </row>
    <row r="58" spans="1:8" ht="14.25" customHeight="1">
      <c r="A58" s="101"/>
      <c r="B58" s="445"/>
      <c r="C58" s="447"/>
      <c r="D58" s="154"/>
      <c r="E58" s="155"/>
      <c r="F58" s="33"/>
      <c r="G58" s="33"/>
      <c r="H58" s="33"/>
    </row>
    <row r="59" spans="1:8" ht="14.25">
      <c r="A59" s="101"/>
      <c r="B59" s="448"/>
      <c r="C59" s="448"/>
      <c r="D59" s="156"/>
      <c r="E59" s="157"/>
      <c r="F59" s="33"/>
      <c r="G59" s="33"/>
      <c r="H59" s="33"/>
    </row>
    <row r="60" spans="1:8" ht="14.25">
      <c r="A60" s="101"/>
      <c r="B60" s="448"/>
      <c r="C60" s="448"/>
      <c r="D60" s="156"/>
      <c r="E60" s="155"/>
      <c r="F60" s="33"/>
      <c r="G60" s="33"/>
      <c r="H60" s="33"/>
    </row>
    <row r="61" spans="1:8" ht="14.25">
      <c r="A61" s="101"/>
      <c r="B61" s="448"/>
      <c r="C61" s="448"/>
      <c r="D61" s="156"/>
      <c r="E61" s="155"/>
      <c r="F61" s="33"/>
      <c r="G61" s="33"/>
      <c r="H61" s="33"/>
    </row>
    <row r="62" spans="1:8" ht="14.25">
      <c r="A62" s="101"/>
      <c r="B62" s="448"/>
      <c r="C62" s="448"/>
      <c r="D62" s="156"/>
      <c r="E62" s="155"/>
      <c r="F62" s="33"/>
      <c r="G62" s="33"/>
      <c r="H62" s="33"/>
    </row>
    <row r="63" spans="1:8" ht="14.25">
      <c r="A63" s="101"/>
      <c r="B63" s="448"/>
      <c r="C63" s="448"/>
      <c r="D63" s="156"/>
      <c r="E63" s="155"/>
      <c r="F63" s="33"/>
      <c r="G63" s="33"/>
      <c r="H63" s="33"/>
    </row>
    <row r="64" spans="1:8" ht="15" thickBot="1">
      <c r="A64" s="101"/>
      <c r="B64" s="449"/>
      <c r="C64" s="449"/>
      <c r="D64" s="158"/>
      <c r="E64" s="159"/>
      <c r="F64" s="33"/>
      <c r="G64" s="33"/>
      <c r="H64" s="33"/>
    </row>
    <row r="65" spans="1:8" ht="14.25">
      <c r="A65" s="101"/>
      <c r="B65" s="118"/>
      <c r="C65" s="119"/>
      <c r="D65" s="160"/>
      <c r="E65" s="161"/>
      <c r="F65" s="33"/>
      <c r="G65" s="33"/>
      <c r="H65" s="33"/>
    </row>
    <row r="66" spans="1:8" ht="14.25" customHeight="1">
      <c r="A66" s="101"/>
      <c r="B66" s="425">
        <f>B57+1</f>
        <v>41678</v>
      </c>
      <c r="C66" s="426" t="str">
        <f>CHOOSE(WEEKDAY(B66,2),"星期一","星期二","星期三","星期四","星期五","星期六","星期日")</f>
        <v>星期六</v>
      </c>
      <c r="D66" s="162"/>
      <c r="E66" s="163"/>
      <c r="F66" s="33"/>
      <c r="G66" s="33"/>
      <c r="H66" s="33"/>
    </row>
    <row r="67" spans="1:8" ht="14.25" customHeight="1">
      <c r="A67" s="101"/>
      <c r="B67" s="425"/>
      <c r="C67" s="427"/>
      <c r="D67" s="164"/>
      <c r="E67" s="165"/>
      <c r="F67" s="33"/>
      <c r="G67" s="33"/>
      <c r="H67" s="33"/>
    </row>
    <row r="68" spans="1:8" ht="14.25">
      <c r="A68" s="101"/>
      <c r="B68" s="422"/>
      <c r="C68" s="422"/>
      <c r="D68" s="166"/>
      <c r="E68" s="167"/>
      <c r="F68" s="33"/>
      <c r="G68" s="33"/>
      <c r="H68" s="33"/>
    </row>
    <row r="69" spans="1:8" ht="14.25">
      <c r="A69" s="101"/>
      <c r="B69" s="422"/>
      <c r="C69" s="422"/>
      <c r="D69" s="166"/>
      <c r="E69" s="165"/>
      <c r="F69" s="33"/>
      <c r="G69" s="33"/>
      <c r="H69" s="33"/>
    </row>
    <row r="70" spans="1:8" ht="14.25">
      <c r="A70" s="101"/>
      <c r="B70" s="422"/>
      <c r="C70" s="422"/>
      <c r="D70" s="166"/>
      <c r="E70" s="165"/>
      <c r="F70" s="33"/>
      <c r="G70" s="33"/>
      <c r="H70" s="33"/>
    </row>
    <row r="71" spans="1:8" ht="14.25">
      <c r="A71" s="101"/>
      <c r="B71" s="422"/>
      <c r="C71" s="422"/>
      <c r="D71" s="166"/>
      <c r="E71" s="165"/>
      <c r="F71" s="33"/>
      <c r="G71" s="33"/>
      <c r="H71" s="33"/>
    </row>
    <row r="72" spans="1:8" ht="14.25">
      <c r="A72" s="101"/>
      <c r="B72" s="422"/>
      <c r="C72" s="422"/>
      <c r="D72" s="166"/>
      <c r="E72" s="165"/>
      <c r="F72" s="33"/>
      <c r="G72" s="33"/>
      <c r="H72" s="33"/>
    </row>
    <row r="73" spans="1:8" ht="15" thickBot="1">
      <c r="A73" s="101"/>
      <c r="B73" s="431"/>
      <c r="C73" s="431"/>
      <c r="D73" s="168"/>
      <c r="E73" s="169"/>
      <c r="F73" s="33"/>
      <c r="G73" s="33"/>
      <c r="H73" s="33"/>
    </row>
    <row r="74" spans="1:8" ht="14.25">
      <c r="A74" s="101"/>
      <c r="B74" s="129"/>
      <c r="C74" s="130"/>
      <c r="D74" s="170"/>
      <c r="E74" s="171"/>
      <c r="F74" s="33"/>
      <c r="G74" s="33"/>
      <c r="H74" s="33"/>
    </row>
    <row r="75" spans="1:8" ht="14.25" customHeight="1">
      <c r="A75" s="101"/>
      <c r="B75" s="445">
        <f>B66+1</f>
        <v>41679</v>
      </c>
      <c r="C75" s="446" t="str">
        <f>CHOOSE(WEEKDAY(B75,2),"星期一","星期二","星期三","星期四","星期五","星期六","星期日")</f>
        <v>星期日</v>
      </c>
      <c r="D75" s="152"/>
      <c r="E75" s="153"/>
      <c r="F75" s="33"/>
      <c r="G75" s="33"/>
      <c r="H75" s="33"/>
    </row>
    <row r="76" spans="1:8" ht="14.25" customHeight="1">
      <c r="A76" s="101"/>
      <c r="B76" s="445"/>
      <c r="C76" s="447"/>
      <c r="D76" s="154"/>
      <c r="E76" s="155"/>
      <c r="F76" s="33"/>
      <c r="G76" s="33"/>
      <c r="H76" s="33"/>
    </row>
    <row r="77" spans="1:8" ht="14.25">
      <c r="A77" s="101"/>
      <c r="B77" s="448"/>
      <c r="C77" s="448"/>
      <c r="D77" s="156"/>
      <c r="E77" s="157"/>
      <c r="F77" s="33"/>
      <c r="G77" s="33"/>
      <c r="H77" s="33"/>
    </row>
    <row r="78" spans="1:8" ht="14.25">
      <c r="A78" s="101"/>
      <c r="B78" s="448"/>
      <c r="C78" s="448"/>
      <c r="D78" s="156"/>
      <c r="E78" s="155"/>
      <c r="F78" s="33"/>
      <c r="G78" s="33"/>
      <c r="H78" s="33"/>
    </row>
    <row r="79" spans="1:8" ht="14.25">
      <c r="A79" s="101"/>
      <c r="B79" s="448"/>
      <c r="C79" s="448"/>
      <c r="D79" s="156"/>
      <c r="E79" s="155"/>
      <c r="F79" s="33"/>
      <c r="G79" s="33"/>
      <c r="H79" s="33"/>
    </row>
    <row r="80" spans="1:8" ht="14.25">
      <c r="A80" s="101"/>
      <c r="B80" s="448"/>
      <c r="C80" s="448"/>
      <c r="D80" s="156"/>
      <c r="E80" s="155"/>
      <c r="F80" s="33"/>
      <c r="G80" s="33"/>
      <c r="H80" s="33"/>
    </row>
    <row r="81" spans="1:8" ht="14.25">
      <c r="A81" s="101"/>
      <c r="B81" s="448"/>
      <c r="C81" s="448"/>
      <c r="D81" s="156"/>
      <c r="E81" s="155"/>
      <c r="F81" s="33"/>
      <c r="G81" s="33"/>
      <c r="H81" s="33"/>
    </row>
    <row r="82" spans="1:8" ht="15" thickBot="1">
      <c r="A82" s="101"/>
      <c r="B82" s="449"/>
      <c r="C82" s="449"/>
      <c r="D82" s="158"/>
      <c r="E82" s="159"/>
      <c r="F82" s="33"/>
      <c r="G82" s="33"/>
      <c r="H82" s="33"/>
    </row>
    <row r="83" spans="1:8" ht="14.25">
      <c r="A83" s="101"/>
      <c r="B83" s="118"/>
      <c r="C83" s="119"/>
      <c r="D83" s="160"/>
      <c r="E83" s="161"/>
      <c r="F83" s="33"/>
      <c r="G83" s="33"/>
      <c r="H83" s="33"/>
    </row>
    <row r="84" spans="1:8" ht="14.25" customHeight="1">
      <c r="A84" s="101"/>
      <c r="B84" s="425">
        <f>B75+1</f>
        <v>41680</v>
      </c>
      <c r="C84" s="426" t="str">
        <f>CHOOSE(WEEKDAY(B84,2),"星期一","星期二","星期三","星期四","星期五","星期六","星期日")</f>
        <v>星期一</v>
      </c>
      <c r="D84" s="174"/>
      <c r="E84" s="163"/>
      <c r="F84" s="33"/>
      <c r="G84" s="33"/>
      <c r="H84" s="33"/>
    </row>
    <row r="85" spans="1:8" ht="14.25" customHeight="1">
      <c r="A85" s="101"/>
      <c r="B85" s="425"/>
      <c r="C85" s="427"/>
      <c r="D85" s="175"/>
      <c r="E85" s="165"/>
      <c r="F85" s="33"/>
      <c r="G85" s="33"/>
      <c r="H85" s="33"/>
    </row>
    <row r="86" spans="1:8" ht="14.25">
      <c r="A86" s="101"/>
      <c r="B86" s="422"/>
      <c r="C86" s="422"/>
      <c r="D86" s="166"/>
      <c r="E86" s="167"/>
      <c r="F86" s="33"/>
      <c r="G86" s="33"/>
      <c r="H86" s="33"/>
    </row>
    <row r="87" spans="1:8" ht="14.25">
      <c r="A87" s="101"/>
      <c r="B87" s="422"/>
      <c r="C87" s="422"/>
      <c r="D87" s="166"/>
      <c r="E87" s="165"/>
      <c r="F87" s="33"/>
      <c r="G87" s="33"/>
      <c r="H87" s="33"/>
    </row>
    <row r="88" spans="1:8" ht="14.25">
      <c r="A88" s="101"/>
      <c r="B88" s="422"/>
      <c r="C88" s="422"/>
      <c r="D88" s="166"/>
      <c r="E88" s="165"/>
      <c r="F88" s="33"/>
      <c r="G88" s="33"/>
      <c r="H88" s="33"/>
    </row>
    <row r="89" spans="1:8" ht="14.25">
      <c r="A89" s="101"/>
      <c r="B89" s="422"/>
      <c r="C89" s="422"/>
      <c r="D89" s="166"/>
      <c r="E89" s="165"/>
      <c r="F89" s="33"/>
      <c r="G89" s="33"/>
      <c r="H89" s="33"/>
    </row>
    <row r="90" spans="1:8" ht="14.25">
      <c r="A90" s="101"/>
      <c r="B90" s="422"/>
      <c r="C90" s="422"/>
      <c r="D90" s="166"/>
      <c r="E90" s="165"/>
      <c r="F90" s="33"/>
      <c r="G90" s="33"/>
      <c r="H90" s="33"/>
    </row>
    <row r="91" spans="1:8" ht="15" thickBot="1">
      <c r="A91" s="101"/>
      <c r="B91" s="431"/>
      <c r="C91" s="431"/>
      <c r="D91" s="168"/>
      <c r="E91" s="169"/>
      <c r="F91" s="33"/>
      <c r="G91" s="33"/>
      <c r="H91" s="33"/>
    </row>
    <row r="92" spans="1:8" ht="14.25">
      <c r="A92" s="101"/>
      <c r="B92" s="129"/>
      <c r="C92" s="130"/>
      <c r="D92" s="170"/>
      <c r="E92" s="171"/>
      <c r="F92" s="33"/>
      <c r="G92" s="33"/>
      <c r="H92" s="33"/>
    </row>
    <row r="93" spans="1:8" ht="14.25" customHeight="1">
      <c r="A93" s="101"/>
      <c r="B93" s="445">
        <f>B84+1</f>
        <v>41681</v>
      </c>
      <c r="C93" s="446" t="str">
        <f>CHOOSE(WEEKDAY(B93,2),"星期一","星期二","星期三","星期四","星期五","星期六","星期日")</f>
        <v>星期二</v>
      </c>
      <c r="D93" s="152"/>
      <c r="E93" s="153"/>
      <c r="F93" s="33"/>
      <c r="G93" s="33"/>
      <c r="H93" s="33"/>
    </row>
    <row r="94" spans="1:8" ht="14.25" customHeight="1">
      <c r="A94" s="101"/>
      <c r="B94" s="445"/>
      <c r="C94" s="447"/>
      <c r="D94" s="154"/>
      <c r="E94" s="155"/>
      <c r="F94" s="33"/>
      <c r="G94" s="33"/>
      <c r="H94" s="33"/>
    </row>
    <row r="95" spans="1:8" ht="14.25">
      <c r="A95" s="101"/>
      <c r="B95" s="448"/>
      <c r="C95" s="448"/>
      <c r="D95" s="156"/>
      <c r="E95" s="157"/>
      <c r="F95" s="33"/>
      <c r="G95" s="33"/>
      <c r="H95" s="33"/>
    </row>
    <row r="96" spans="1:8" ht="14.25">
      <c r="A96" s="101"/>
      <c r="B96" s="448"/>
      <c r="C96" s="448"/>
      <c r="D96" s="156"/>
      <c r="E96" s="155"/>
      <c r="F96" s="33"/>
      <c r="G96" s="33"/>
      <c r="H96" s="33"/>
    </row>
    <row r="97" spans="1:8" ht="14.25">
      <c r="A97" s="101"/>
      <c r="B97" s="448"/>
      <c r="C97" s="448"/>
      <c r="D97" s="156"/>
      <c r="E97" s="155"/>
      <c r="F97" s="33"/>
      <c r="G97" s="33"/>
      <c r="H97" s="33"/>
    </row>
    <row r="98" spans="1:8" ht="14.25">
      <c r="A98" s="101"/>
      <c r="B98" s="448"/>
      <c r="C98" s="448"/>
      <c r="D98" s="156"/>
      <c r="E98" s="155"/>
      <c r="F98" s="33"/>
      <c r="G98" s="33"/>
      <c r="H98" s="33"/>
    </row>
    <row r="99" spans="1:8" ht="14.25">
      <c r="A99" s="101"/>
      <c r="B99" s="448"/>
      <c r="C99" s="448"/>
      <c r="D99" s="156"/>
      <c r="E99" s="155"/>
      <c r="F99" s="33"/>
      <c r="G99" s="33"/>
      <c r="H99" s="33"/>
    </row>
    <row r="100" spans="1:8" ht="15" thickBot="1">
      <c r="A100" s="101"/>
      <c r="B100" s="449"/>
      <c r="C100" s="449"/>
      <c r="D100" s="158"/>
      <c r="E100" s="159"/>
      <c r="F100" s="33"/>
      <c r="G100" s="33"/>
      <c r="H100" s="33"/>
    </row>
    <row r="101" spans="1:8" ht="14.25">
      <c r="A101" s="101"/>
      <c r="B101" s="118"/>
      <c r="C101" s="119"/>
      <c r="D101" s="160"/>
      <c r="E101" s="161"/>
      <c r="F101" s="33"/>
      <c r="G101" s="33"/>
      <c r="H101" s="33"/>
    </row>
    <row r="102" spans="1:8" ht="14.25" customHeight="1">
      <c r="A102" s="101"/>
      <c r="B102" s="425">
        <f>B93+1</f>
        <v>41682</v>
      </c>
      <c r="C102" s="426" t="str">
        <f>CHOOSE(WEEKDAY(B102,2),"星期一","星期二","星期三","星期四","星期五","星期六","星期日")</f>
        <v>星期三</v>
      </c>
      <c r="D102" s="162"/>
      <c r="E102" s="163"/>
      <c r="F102" s="33"/>
      <c r="G102" s="33"/>
      <c r="H102" s="33"/>
    </row>
    <row r="103" spans="1:8" ht="14.25" customHeight="1">
      <c r="A103" s="101"/>
      <c r="B103" s="425"/>
      <c r="C103" s="427"/>
      <c r="D103" s="164"/>
      <c r="E103" s="165"/>
      <c r="F103" s="33"/>
      <c r="G103" s="33"/>
      <c r="H103" s="33"/>
    </row>
    <row r="104" spans="1:8" ht="14.25">
      <c r="A104" s="101"/>
      <c r="B104" s="422"/>
      <c r="C104" s="422"/>
      <c r="D104" s="166"/>
      <c r="E104" s="167"/>
      <c r="F104" s="33"/>
      <c r="G104" s="33"/>
      <c r="H104" s="33"/>
    </row>
    <row r="105" spans="1:8" ht="14.25">
      <c r="A105" s="101"/>
      <c r="B105" s="422"/>
      <c r="C105" s="422"/>
      <c r="D105" s="166"/>
      <c r="E105" s="165"/>
      <c r="F105" s="33"/>
      <c r="G105" s="33"/>
      <c r="H105" s="33"/>
    </row>
    <row r="106" spans="1:8" ht="14.25">
      <c r="A106" s="101"/>
      <c r="B106" s="422"/>
      <c r="C106" s="422"/>
      <c r="D106" s="166"/>
      <c r="E106" s="165"/>
      <c r="F106" s="33"/>
      <c r="G106" s="33"/>
      <c r="H106" s="33"/>
    </row>
    <row r="107" spans="1:8" ht="14.25">
      <c r="A107" s="101"/>
      <c r="B107" s="422"/>
      <c r="C107" s="422"/>
      <c r="D107" s="166"/>
      <c r="E107" s="165"/>
      <c r="F107" s="33"/>
      <c r="G107" s="33"/>
      <c r="H107" s="33"/>
    </row>
    <row r="108" spans="1:8" ht="14.25">
      <c r="A108" s="101"/>
      <c r="B108" s="422"/>
      <c r="C108" s="422"/>
      <c r="D108" s="166"/>
      <c r="E108" s="165"/>
      <c r="F108" s="33"/>
      <c r="G108" s="33"/>
      <c r="H108" s="33"/>
    </row>
    <row r="109" spans="1:8" ht="15" thickBot="1">
      <c r="A109" s="101"/>
      <c r="B109" s="431"/>
      <c r="C109" s="431"/>
      <c r="D109" s="168"/>
      <c r="E109" s="169"/>
      <c r="F109" s="33"/>
      <c r="G109" s="33"/>
      <c r="H109" s="33"/>
    </row>
    <row r="110" spans="1:8" ht="14.25">
      <c r="A110" s="101"/>
      <c r="B110" s="129"/>
      <c r="C110" s="130"/>
      <c r="D110" s="170"/>
      <c r="E110" s="171"/>
      <c r="F110" s="33"/>
      <c r="G110" s="33"/>
      <c r="H110" s="33"/>
    </row>
    <row r="111" spans="1:8" ht="14.25" customHeight="1">
      <c r="A111" s="101"/>
      <c r="B111" s="445">
        <f>B102+1</f>
        <v>41683</v>
      </c>
      <c r="C111" s="446" t="str">
        <f>CHOOSE(WEEKDAY(B111,2),"星期一","星期二","星期三","星期四","星期五","星期六","星期日")</f>
        <v>星期四</v>
      </c>
      <c r="D111" s="152"/>
      <c r="E111" s="153"/>
      <c r="F111" s="33"/>
      <c r="G111" s="33"/>
      <c r="H111" s="33"/>
    </row>
    <row r="112" spans="1:8" ht="14.25" customHeight="1">
      <c r="A112" s="101"/>
      <c r="B112" s="445"/>
      <c r="C112" s="447"/>
      <c r="D112" s="154"/>
      <c r="E112" s="155"/>
      <c r="F112" s="33"/>
      <c r="G112" s="33"/>
      <c r="H112" s="33"/>
    </row>
    <row r="113" spans="1:8" ht="14.25">
      <c r="A113" s="101"/>
      <c r="B113" s="448"/>
      <c r="C113" s="448"/>
      <c r="D113" s="156"/>
      <c r="E113" s="157"/>
      <c r="F113" s="33"/>
      <c r="G113" s="33"/>
      <c r="H113" s="33"/>
    </row>
    <row r="114" spans="1:8" ht="14.25">
      <c r="A114" s="101"/>
      <c r="B114" s="448"/>
      <c r="C114" s="448"/>
      <c r="D114" s="156"/>
      <c r="E114" s="155"/>
      <c r="F114" s="33"/>
      <c r="G114" s="33"/>
      <c r="H114" s="33"/>
    </row>
    <row r="115" spans="1:8" ht="14.25">
      <c r="A115" s="101"/>
      <c r="B115" s="448"/>
      <c r="C115" s="448"/>
      <c r="D115" s="156"/>
      <c r="E115" s="155"/>
      <c r="F115" s="33"/>
      <c r="G115" s="33"/>
      <c r="H115" s="33"/>
    </row>
    <row r="116" spans="1:8" ht="14.25">
      <c r="A116" s="101"/>
      <c r="B116" s="448"/>
      <c r="C116" s="448"/>
      <c r="D116" s="156"/>
      <c r="E116" s="155"/>
      <c r="F116" s="33"/>
      <c r="G116" s="33"/>
      <c r="H116" s="33"/>
    </row>
    <row r="117" spans="1:8" ht="14.25">
      <c r="A117" s="101"/>
      <c r="B117" s="448"/>
      <c r="C117" s="448"/>
      <c r="D117" s="156"/>
      <c r="E117" s="155"/>
      <c r="F117" s="33"/>
      <c r="G117" s="33"/>
      <c r="H117" s="33"/>
    </row>
    <row r="118" spans="1:8" ht="15" thickBot="1">
      <c r="A118" s="101"/>
      <c r="B118" s="449"/>
      <c r="C118" s="449"/>
      <c r="D118" s="158"/>
      <c r="E118" s="159"/>
      <c r="F118" s="33"/>
      <c r="G118" s="33"/>
      <c r="H118" s="33"/>
    </row>
    <row r="119" spans="1:8" ht="14.25">
      <c r="A119" s="101"/>
      <c r="B119" s="118"/>
      <c r="C119" s="119"/>
      <c r="D119" s="160"/>
      <c r="E119" s="161"/>
      <c r="F119" s="33"/>
      <c r="G119" s="33"/>
      <c r="H119" s="33"/>
    </row>
    <row r="120" spans="1:8" ht="14.25" customHeight="1">
      <c r="A120" s="101"/>
      <c r="B120" s="425">
        <f>B111+1</f>
        <v>41684</v>
      </c>
      <c r="C120" s="426" t="str">
        <f>CHOOSE(WEEKDAY(B120,2),"星期一","星期二","星期三","星期四","星期五","星期六","星期日")</f>
        <v>星期五</v>
      </c>
      <c r="D120" s="162"/>
      <c r="E120" s="163"/>
      <c r="F120" s="33"/>
      <c r="G120" s="33"/>
      <c r="H120" s="33"/>
    </row>
    <row r="121" spans="1:8" ht="14.25" customHeight="1">
      <c r="A121" s="101"/>
      <c r="B121" s="425"/>
      <c r="C121" s="427"/>
      <c r="D121" s="164"/>
      <c r="E121" s="165"/>
      <c r="F121" s="33"/>
      <c r="G121" s="33"/>
      <c r="H121" s="33"/>
    </row>
    <row r="122" spans="1:8" ht="14.25">
      <c r="A122" s="101"/>
      <c r="B122" s="422"/>
      <c r="C122" s="422"/>
      <c r="D122" s="166"/>
      <c r="E122" s="167"/>
      <c r="F122" s="33"/>
      <c r="G122" s="33"/>
      <c r="H122" s="33"/>
    </row>
    <row r="123" spans="1:8" ht="14.25">
      <c r="A123" s="101"/>
      <c r="B123" s="422"/>
      <c r="C123" s="422"/>
      <c r="D123" s="166"/>
      <c r="E123" s="165"/>
      <c r="F123" s="33"/>
      <c r="G123" s="33"/>
      <c r="H123" s="33"/>
    </row>
    <row r="124" spans="1:8" ht="14.25">
      <c r="A124" s="101"/>
      <c r="B124" s="422"/>
      <c r="C124" s="422"/>
      <c r="D124" s="166"/>
      <c r="E124" s="165"/>
      <c r="F124" s="33"/>
      <c r="G124" s="33"/>
      <c r="H124" s="33"/>
    </row>
    <row r="125" spans="1:8" ht="14.25">
      <c r="A125" s="101"/>
      <c r="B125" s="422"/>
      <c r="C125" s="422"/>
      <c r="D125" s="166"/>
      <c r="E125" s="165"/>
      <c r="F125" s="33"/>
      <c r="G125" s="33"/>
      <c r="H125" s="33"/>
    </row>
    <row r="126" spans="1:8" ht="14.25">
      <c r="A126" s="101"/>
      <c r="B126" s="422"/>
      <c r="C126" s="422"/>
      <c r="D126" s="166"/>
      <c r="E126" s="165"/>
      <c r="F126" s="33"/>
      <c r="G126" s="33"/>
      <c r="H126" s="33"/>
    </row>
    <row r="127" spans="1:8" ht="15" thickBot="1">
      <c r="A127" s="101"/>
      <c r="B127" s="431"/>
      <c r="C127" s="431"/>
      <c r="D127" s="168"/>
      <c r="E127" s="169"/>
      <c r="F127" s="33"/>
      <c r="G127" s="33"/>
      <c r="H127" s="33"/>
    </row>
    <row r="128" spans="1:8" ht="14.25">
      <c r="A128" s="101"/>
      <c r="B128" s="129"/>
      <c r="C128" s="130"/>
      <c r="D128" s="170"/>
      <c r="E128" s="171"/>
      <c r="F128" s="33"/>
      <c r="G128" s="33"/>
      <c r="H128" s="33"/>
    </row>
    <row r="129" spans="1:8" ht="14.25" customHeight="1">
      <c r="A129" s="101"/>
      <c r="B129" s="445">
        <f>B120+1</f>
        <v>41685</v>
      </c>
      <c r="C129" s="446" t="str">
        <f>CHOOSE(WEEKDAY(B129,2),"星期一","星期二","星期三","星期四","星期五","星期六","星期日")</f>
        <v>星期六</v>
      </c>
      <c r="D129" s="152"/>
      <c r="E129" s="153"/>
      <c r="F129" s="33"/>
      <c r="G129" s="33"/>
      <c r="H129" s="33"/>
    </row>
    <row r="130" spans="1:8" ht="14.25" customHeight="1">
      <c r="A130" s="101"/>
      <c r="B130" s="445"/>
      <c r="C130" s="447"/>
      <c r="D130" s="154"/>
      <c r="E130" s="155"/>
      <c r="F130" s="33"/>
      <c r="G130" s="33"/>
      <c r="H130" s="33"/>
    </row>
    <row r="131" spans="1:8" ht="14.25">
      <c r="A131" s="101"/>
      <c r="B131" s="448"/>
      <c r="C131" s="448"/>
      <c r="D131" s="156"/>
      <c r="E131" s="157"/>
      <c r="F131" s="33"/>
      <c r="G131" s="33"/>
      <c r="H131" s="33"/>
    </row>
    <row r="132" spans="1:8" ht="14.25">
      <c r="A132" s="101"/>
      <c r="B132" s="448"/>
      <c r="C132" s="448"/>
      <c r="D132" s="156"/>
      <c r="E132" s="155"/>
      <c r="F132" s="33"/>
      <c r="G132" s="33"/>
      <c r="H132" s="33"/>
    </row>
    <row r="133" spans="1:8" ht="14.25">
      <c r="A133" s="101"/>
      <c r="B133" s="448"/>
      <c r="C133" s="448"/>
      <c r="D133" s="156"/>
      <c r="E133" s="155"/>
      <c r="F133" s="33"/>
      <c r="G133" s="33"/>
      <c r="H133" s="33"/>
    </row>
    <row r="134" spans="1:8" ht="14.25">
      <c r="A134" s="101"/>
      <c r="B134" s="448"/>
      <c r="C134" s="448"/>
      <c r="D134" s="156"/>
      <c r="E134" s="155"/>
      <c r="F134" s="33"/>
      <c r="G134" s="33"/>
      <c r="H134" s="33"/>
    </row>
    <row r="135" spans="1:8" ht="14.25">
      <c r="A135" s="101"/>
      <c r="B135" s="448"/>
      <c r="C135" s="448"/>
      <c r="D135" s="156"/>
      <c r="E135" s="155"/>
      <c r="F135" s="33"/>
      <c r="G135" s="33"/>
      <c r="H135" s="33"/>
    </row>
    <row r="136" spans="1:8" ht="15" thickBot="1">
      <c r="A136" s="101"/>
      <c r="B136" s="449"/>
      <c r="C136" s="449"/>
      <c r="D136" s="158"/>
      <c r="E136" s="159"/>
      <c r="F136" s="33"/>
      <c r="G136" s="33"/>
      <c r="H136" s="33"/>
    </row>
    <row r="137" spans="1:8" ht="14.25">
      <c r="A137" s="101"/>
      <c r="B137" s="118"/>
      <c r="C137" s="119"/>
      <c r="D137" s="160"/>
      <c r="E137" s="161"/>
      <c r="F137" s="33"/>
      <c r="G137" s="33"/>
      <c r="H137" s="33"/>
    </row>
    <row r="138" spans="1:8" ht="14.25" customHeight="1">
      <c r="A138" s="101"/>
      <c r="B138" s="425">
        <f>B129+1</f>
        <v>41686</v>
      </c>
      <c r="C138" s="426" t="str">
        <f>CHOOSE(WEEKDAY(B138,2),"星期一","星期二","星期三","星期四","星期五","星期六","星期日")</f>
        <v>星期日</v>
      </c>
      <c r="D138" s="162"/>
      <c r="E138" s="163"/>
      <c r="F138" s="33"/>
      <c r="G138" s="33"/>
      <c r="H138" s="33"/>
    </row>
    <row r="139" spans="1:8" ht="14.25" customHeight="1">
      <c r="A139" s="101"/>
      <c r="B139" s="425"/>
      <c r="C139" s="427"/>
      <c r="D139" s="164"/>
      <c r="E139" s="165"/>
      <c r="F139" s="33"/>
      <c r="G139" s="33"/>
      <c r="H139" s="33"/>
    </row>
    <row r="140" spans="1:8" ht="14.25">
      <c r="A140" s="101"/>
      <c r="B140" s="422"/>
      <c r="C140" s="422"/>
      <c r="D140" s="166"/>
      <c r="E140" s="167"/>
      <c r="F140" s="33"/>
      <c r="G140" s="33"/>
      <c r="H140" s="33"/>
    </row>
    <row r="141" spans="1:8" ht="14.25">
      <c r="A141" s="101"/>
      <c r="B141" s="422"/>
      <c r="C141" s="422"/>
      <c r="D141" s="166"/>
      <c r="E141" s="165"/>
      <c r="F141" s="33"/>
      <c r="G141" s="33"/>
      <c r="H141" s="33"/>
    </row>
    <row r="142" spans="1:8" ht="14.25">
      <c r="A142" s="101"/>
      <c r="B142" s="422"/>
      <c r="C142" s="422"/>
      <c r="D142" s="166"/>
      <c r="E142" s="165"/>
      <c r="F142" s="33"/>
      <c r="G142" s="33"/>
      <c r="H142" s="33"/>
    </row>
    <row r="143" spans="1:8" ht="14.25">
      <c r="A143" s="101"/>
      <c r="B143" s="422"/>
      <c r="C143" s="422"/>
      <c r="D143" s="166"/>
      <c r="E143" s="165"/>
      <c r="F143" s="33"/>
      <c r="G143" s="33"/>
      <c r="H143" s="33"/>
    </row>
    <row r="144" spans="1:8" ht="14.25">
      <c r="A144" s="101"/>
      <c r="B144" s="422"/>
      <c r="C144" s="422"/>
      <c r="D144" s="166"/>
      <c r="E144" s="165"/>
      <c r="F144" s="33"/>
      <c r="G144" s="33"/>
      <c r="H144" s="33"/>
    </row>
    <row r="145" spans="1:8" ht="15" thickBot="1">
      <c r="A145" s="101"/>
      <c r="B145" s="431"/>
      <c r="C145" s="431"/>
      <c r="D145" s="168"/>
      <c r="E145" s="169"/>
      <c r="F145" s="33"/>
      <c r="G145" s="33"/>
      <c r="H145" s="33"/>
    </row>
    <row r="146" spans="1:8" ht="14.25">
      <c r="A146" s="101"/>
      <c r="B146" s="129"/>
      <c r="C146" s="130"/>
      <c r="D146" s="170"/>
      <c r="E146" s="171"/>
      <c r="F146" s="33"/>
      <c r="G146" s="33"/>
      <c r="H146" s="33"/>
    </row>
    <row r="147" spans="1:8" ht="14.25" customHeight="1">
      <c r="A147" s="101"/>
      <c r="B147" s="445">
        <f>B138+1</f>
        <v>41687</v>
      </c>
      <c r="C147" s="446" t="str">
        <f>CHOOSE(WEEKDAY(B147,2),"星期一","星期二","星期三","星期四","星期五","星期六","星期日")</f>
        <v>星期一</v>
      </c>
      <c r="D147" s="152"/>
      <c r="E147" s="153"/>
      <c r="F147" s="33"/>
      <c r="G147" s="33"/>
      <c r="H147" s="33"/>
    </row>
    <row r="148" spans="1:8" ht="14.25" customHeight="1">
      <c r="A148" s="101"/>
      <c r="B148" s="445"/>
      <c r="C148" s="447"/>
      <c r="D148" s="154"/>
      <c r="E148" s="155"/>
      <c r="F148" s="33"/>
      <c r="G148" s="33"/>
      <c r="H148" s="33"/>
    </row>
    <row r="149" spans="1:8" ht="14.25">
      <c r="A149" s="101"/>
      <c r="B149" s="448"/>
      <c r="C149" s="448"/>
      <c r="D149" s="156"/>
      <c r="E149" s="157"/>
      <c r="F149" s="33"/>
      <c r="G149" s="33"/>
      <c r="H149" s="33"/>
    </row>
    <row r="150" spans="1:8" ht="14.25">
      <c r="A150" s="101"/>
      <c r="B150" s="448"/>
      <c r="C150" s="448"/>
      <c r="D150" s="156"/>
      <c r="E150" s="155"/>
      <c r="F150" s="33"/>
      <c r="G150" s="33"/>
      <c r="H150" s="33"/>
    </row>
    <row r="151" spans="1:8" ht="14.25">
      <c r="A151" s="101"/>
      <c r="B151" s="448"/>
      <c r="C151" s="448"/>
      <c r="D151" s="156"/>
      <c r="E151" s="155"/>
      <c r="F151" s="33"/>
      <c r="G151" s="33"/>
      <c r="H151" s="33"/>
    </row>
    <row r="152" spans="1:8" ht="14.25">
      <c r="A152" s="101"/>
      <c r="B152" s="448"/>
      <c r="C152" s="448"/>
      <c r="D152" s="156"/>
      <c r="E152" s="155"/>
      <c r="F152" s="33"/>
      <c r="G152" s="33"/>
      <c r="H152" s="33"/>
    </row>
    <row r="153" spans="1:8" ht="14.25">
      <c r="A153" s="101"/>
      <c r="B153" s="448"/>
      <c r="C153" s="448"/>
      <c r="D153" s="156"/>
      <c r="E153" s="155"/>
      <c r="F153" s="33"/>
      <c r="G153" s="33"/>
      <c r="H153" s="33"/>
    </row>
    <row r="154" spans="1:8" ht="15" thickBot="1">
      <c r="A154" s="101"/>
      <c r="B154" s="449"/>
      <c r="C154" s="449"/>
      <c r="D154" s="158"/>
      <c r="E154" s="159"/>
      <c r="F154" s="33"/>
      <c r="G154" s="33"/>
      <c r="H154" s="33"/>
    </row>
    <row r="155" spans="1:8" ht="14.25">
      <c r="A155" s="101"/>
      <c r="B155" s="118"/>
      <c r="C155" s="119"/>
      <c r="D155" s="160"/>
      <c r="E155" s="161"/>
      <c r="F155" s="33"/>
      <c r="G155" s="33"/>
      <c r="H155" s="33"/>
    </row>
    <row r="156" spans="1:8" ht="14.25" customHeight="1">
      <c r="A156" s="101"/>
      <c r="B156" s="425">
        <f>B147+1</f>
        <v>41688</v>
      </c>
      <c r="C156" s="426" t="str">
        <f>CHOOSE(WEEKDAY(B156,2),"星期一","星期二","星期三","星期四","星期五","星期六","星期日")</f>
        <v>星期二</v>
      </c>
      <c r="D156" s="162"/>
      <c r="E156" s="163"/>
      <c r="F156" s="33"/>
      <c r="G156" s="33"/>
      <c r="H156" s="33"/>
    </row>
    <row r="157" spans="1:8" ht="14.25" customHeight="1">
      <c r="A157" s="101"/>
      <c r="B157" s="425"/>
      <c r="C157" s="427"/>
      <c r="D157" s="164"/>
      <c r="E157" s="165"/>
      <c r="F157" s="33"/>
      <c r="G157" s="33"/>
      <c r="H157" s="33"/>
    </row>
    <row r="158" spans="1:8" ht="14.25">
      <c r="A158" s="101"/>
      <c r="B158" s="422"/>
      <c r="C158" s="422"/>
      <c r="D158" s="166"/>
      <c r="E158" s="167"/>
      <c r="F158" s="33"/>
      <c r="G158" s="33"/>
      <c r="H158" s="33"/>
    </row>
    <row r="159" spans="1:8" ht="14.25">
      <c r="A159" s="101"/>
      <c r="B159" s="422"/>
      <c r="C159" s="422"/>
      <c r="D159" s="166"/>
      <c r="E159" s="165"/>
      <c r="F159" s="33"/>
      <c r="G159" s="33"/>
      <c r="H159" s="33"/>
    </row>
    <row r="160" spans="1:8" ht="14.25">
      <c r="A160" s="101"/>
      <c r="B160" s="422"/>
      <c r="C160" s="422"/>
      <c r="D160" s="166"/>
      <c r="E160" s="165"/>
      <c r="F160" s="33"/>
      <c r="G160" s="33"/>
      <c r="H160" s="33"/>
    </row>
    <row r="161" spans="1:8" ht="14.25">
      <c r="A161" s="101"/>
      <c r="B161" s="422"/>
      <c r="C161" s="422"/>
      <c r="D161" s="166"/>
      <c r="E161" s="165"/>
      <c r="F161" s="33"/>
      <c r="G161" s="33"/>
      <c r="H161" s="33"/>
    </row>
    <row r="162" spans="1:8" ht="14.25">
      <c r="A162" s="101"/>
      <c r="B162" s="422"/>
      <c r="C162" s="422"/>
      <c r="D162" s="166"/>
      <c r="E162" s="165"/>
      <c r="F162" s="33"/>
      <c r="G162" s="33"/>
      <c r="H162" s="33"/>
    </row>
    <row r="163" spans="1:8" ht="15" thickBot="1">
      <c r="A163" s="101"/>
      <c r="B163" s="431"/>
      <c r="C163" s="431"/>
      <c r="D163" s="168"/>
      <c r="E163" s="169"/>
      <c r="F163" s="33"/>
      <c r="G163" s="33"/>
      <c r="H163" s="33"/>
    </row>
    <row r="164" spans="1:8" ht="14.25">
      <c r="A164" s="101"/>
      <c r="B164" s="129"/>
      <c r="C164" s="130"/>
      <c r="D164" s="170"/>
      <c r="E164" s="171"/>
      <c r="F164" s="33"/>
      <c r="G164" s="33"/>
      <c r="H164" s="33"/>
    </row>
    <row r="165" spans="1:8" ht="14.25" customHeight="1">
      <c r="A165" s="101"/>
      <c r="B165" s="445">
        <f>B156+1</f>
        <v>41689</v>
      </c>
      <c r="C165" s="446" t="str">
        <f>CHOOSE(WEEKDAY(B165,2),"星期一","星期二","星期三","星期四","星期五","星期六","星期日")</f>
        <v>星期三</v>
      </c>
      <c r="D165" s="152"/>
      <c r="E165" s="153"/>
      <c r="F165" s="33"/>
      <c r="G165" s="33"/>
      <c r="H165" s="33"/>
    </row>
    <row r="166" spans="1:8" ht="14.25" customHeight="1">
      <c r="A166" s="101"/>
      <c r="B166" s="445"/>
      <c r="C166" s="447"/>
      <c r="D166" s="154"/>
      <c r="E166" s="155"/>
      <c r="F166" s="33"/>
      <c r="G166" s="33"/>
      <c r="H166" s="33"/>
    </row>
    <row r="167" spans="1:8" ht="14.25">
      <c r="A167" s="101"/>
      <c r="B167" s="448"/>
      <c r="C167" s="448"/>
      <c r="D167" s="156"/>
      <c r="E167" s="157"/>
      <c r="F167" s="33"/>
      <c r="G167" s="33"/>
      <c r="H167" s="33"/>
    </row>
    <row r="168" spans="1:8" ht="14.25">
      <c r="A168" s="101"/>
      <c r="B168" s="448"/>
      <c r="C168" s="448"/>
      <c r="D168" s="156"/>
      <c r="E168" s="155"/>
      <c r="F168" s="33"/>
      <c r="G168" s="33"/>
      <c r="H168" s="33"/>
    </row>
    <row r="169" spans="1:8" ht="14.25">
      <c r="A169" s="101"/>
      <c r="B169" s="448"/>
      <c r="C169" s="448"/>
      <c r="D169" s="156"/>
      <c r="E169" s="155"/>
      <c r="F169" s="33"/>
      <c r="G169" s="33"/>
      <c r="H169" s="33"/>
    </row>
    <row r="170" spans="1:8" ht="14.25">
      <c r="A170" s="101"/>
      <c r="B170" s="448"/>
      <c r="C170" s="448"/>
      <c r="D170" s="156"/>
      <c r="E170" s="155"/>
      <c r="F170" s="33"/>
      <c r="G170" s="33"/>
      <c r="H170" s="33"/>
    </row>
    <row r="171" spans="1:8" ht="14.25">
      <c r="A171" s="101"/>
      <c r="B171" s="448"/>
      <c r="C171" s="448"/>
      <c r="D171" s="156"/>
      <c r="E171" s="155"/>
      <c r="F171" s="33"/>
      <c r="G171" s="33"/>
      <c r="H171" s="33"/>
    </row>
    <row r="172" spans="1:8" ht="15" thickBot="1">
      <c r="A172" s="101"/>
      <c r="B172" s="449"/>
      <c r="C172" s="449"/>
      <c r="D172" s="158"/>
      <c r="E172" s="159"/>
      <c r="F172" s="33"/>
      <c r="G172" s="33"/>
      <c r="H172" s="33"/>
    </row>
    <row r="173" spans="1:8" ht="14.25">
      <c r="A173" s="101"/>
      <c r="B173" s="118"/>
      <c r="C173" s="119"/>
      <c r="D173" s="160"/>
      <c r="E173" s="161"/>
      <c r="F173" s="33"/>
      <c r="G173" s="33"/>
      <c r="H173" s="33"/>
    </row>
    <row r="174" spans="1:8" ht="14.25" customHeight="1">
      <c r="A174" s="101"/>
      <c r="B174" s="425">
        <f>B165+1</f>
        <v>41690</v>
      </c>
      <c r="C174" s="426" t="str">
        <f>CHOOSE(WEEKDAY(B174,2),"星期一","星期二","星期三","星期四","星期五","星期六","星期日")</f>
        <v>星期四</v>
      </c>
      <c r="D174" s="162"/>
      <c r="E174" s="163"/>
      <c r="F174" s="33"/>
      <c r="G174" s="33"/>
      <c r="H174" s="33"/>
    </row>
    <row r="175" spans="1:8" ht="14.25" customHeight="1">
      <c r="A175" s="101"/>
      <c r="B175" s="425"/>
      <c r="C175" s="427"/>
      <c r="D175" s="164"/>
      <c r="E175" s="165"/>
      <c r="F175" s="33"/>
      <c r="G175" s="33"/>
      <c r="H175" s="33"/>
    </row>
    <row r="176" spans="1:8" ht="14.25">
      <c r="A176" s="101"/>
      <c r="B176" s="422"/>
      <c r="C176" s="422"/>
      <c r="D176" s="166"/>
      <c r="E176" s="167"/>
      <c r="F176" s="33"/>
      <c r="G176" s="33"/>
      <c r="H176" s="33"/>
    </row>
    <row r="177" spans="1:8" ht="14.25">
      <c r="A177" s="101"/>
      <c r="B177" s="422"/>
      <c r="C177" s="422"/>
      <c r="D177" s="166"/>
      <c r="E177" s="165"/>
      <c r="F177" s="33"/>
      <c r="G177" s="33"/>
      <c r="H177" s="33"/>
    </row>
    <row r="178" spans="1:8" ht="14.25">
      <c r="A178" s="101"/>
      <c r="B178" s="422"/>
      <c r="C178" s="422"/>
      <c r="D178" s="166"/>
      <c r="E178" s="165"/>
      <c r="F178" s="33"/>
      <c r="G178" s="33"/>
      <c r="H178" s="33"/>
    </row>
    <row r="179" spans="1:8" ht="14.25">
      <c r="A179" s="101"/>
      <c r="B179" s="422"/>
      <c r="C179" s="422"/>
      <c r="D179" s="166"/>
      <c r="E179" s="165"/>
      <c r="F179" s="33"/>
      <c r="G179" s="33"/>
      <c r="H179" s="33"/>
    </row>
    <row r="180" spans="1:8" ht="14.25">
      <c r="A180" s="101"/>
      <c r="B180" s="422"/>
      <c r="C180" s="422"/>
      <c r="D180" s="166"/>
      <c r="E180" s="165"/>
      <c r="F180" s="33"/>
      <c r="G180" s="33"/>
      <c r="H180" s="33"/>
    </row>
    <row r="181" spans="1:8" ht="15" thickBot="1">
      <c r="A181" s="101"/>
      <c r="B181" s="431"/>
      <c r="C181" s="431"/>
      <c r="D181" s="168"/>
      <c r="E181" s="169"/>
      <c r="F181" s="33"/>
      <c r="G181" s="33"/>
      <c r="H181" s="33"/>
    </row>
    <row r="182" spans="1:8" ht="14.25">
      <c r="A182" s="101"/>
      <c r="B182" s="129"/>
      <c r="C182" s="130"/>
      <c r="D182" s="170"/>
      <c r="E182" s="171"/>
      <c r="F182" s="33"/>
      <c r="G182" s="33"/>
      <c r="H182" s="33"/>
    </row>
    <row r="183" spans="1:8" ht="14.25" customHeight="1">
      <c r="A183" s="101"/>
      <c r="B183" s="445">
        <f>B174+1</f>
        <v>41691</v>
      </c>
      <c r="C183" s="446" t="str">
        <f>CHOOSE(WEEKDAY(B183,2),"星期一","星期二","星期三","星期四","星期五","星期六","星期日")</f>
        <v>星期五</v>
      </c>
      <c r="D183" s="152"/>
      <c r="E183" s="153"/>
      <c r="F183" s="33"/>
      <c r="G183" s="33"/>
      <c r="H183" s="33"/>
    </row>
    <row r="184" spans="1:8" ht="14.25" customHeight="1">
      <c r="A184" s="101"/>
      <c r="B184" s="445"/>
      <c r="C184" s="447"/>
      <c r="D184" s="154"/>
      <c r="E184" s="155"/>
      <c r="F184" s="33"/>
      <c r="G184" s="33"/>
      <c r="H184" s="33"/>
    </row>
    <row r="185" spans="1:8" ht="14.25">
      <c r="A185" s="101"/>
      <c r="B185" s="448"/>
      <c r="C185" s="448"/>
      <c r="D185" s="156"/>
      <c r="E185" s="157"/>
      <c r="F185" s="33"/>
      <c r="G185" s="33"/>
      <c r="H185" s="33"/>
    </row>
    <row r="186" spans="1:8" ht="14.25">
      <c r="A186" s="101"/>
      <c r="B186" s="448"/>
      <c r="C186" s="448"/>
      <c r="D186" s="156"/>
      <c r="E186" s="155"/>
      <c r="F186" s="33"/>
      <c r="G186" s="33"/>
      <c r="H186" s="33"/>
    </row>
    <row r="187" spans="1:8" ht="14.25">
      <c r="A187" s="101"/>
      <c r="B187" s="448"/>
      <c r="C187" s="448"/>
      <c r="D187" s="156"/>
      <c r="E187" s="155"/>
      <c r="F187" s="33"/>
      <c r="G187" s="33"/>
      <c r="H187" s="33"/>
    </row>
    <row r="188" spans="1:8" ht="14.25">
      <c r="A188" s="101"/>
      <c r="B188" s="448"/>
      <c r="C188" s="448"/>
      <c r="D188" s="156"/>
      <c r="E188" s="155"/>
      <c r="F188" s="33"/>
      <c r="G188" s="33"/>
      <c r="H188" s="33"/>
    </row>
    <row r="189" spans="1:8" ht="14.25">
      <c r="A189" s="101"/>
      <c r="B189" s="448"/>
      <c r="C189" s="448"/>
      <c r="D189" s="156"/>
      <c r="E189" s="155"/>
      <c r="F189" s="33"/>
      <c r="G189" s="33"/>
      <c r="H189" s="33"/>
    </row>
    <row r="190" spans="1:8" ht="15" thickBot="1">
      <c r="A190" s="101"/>
      <c r="B190" s="449"/>
      <c r="C190" s="449"/>
      <c r="D190" s="158"/>
      <c r="E190" s="159"/>
      <c r="F190" s="33"/>
      <c r="G190" s="33"/>
      <c r="H190" s="33"/>
    </row>
    <row r="191" spans="1:8" ht="14.25">
      <c r="A191" s="101"/>
      <c r="B191" s="118"/>
      <c r="C191" s="119"/>
      <c r="D191" s="160"/>
      <c r="E191" s="161"/>
      <c r="F191" s="33"/>
      <c r="G191" s="33"/>
      <c r="H191" s="33"/>
    </row>
    <row r="192" spans="1:8" ht="14.25" customHeight="1">
      <c r="A192" s="101"/>
      <c r="B192" s="425">
        <f>B183+1</f>
        <v>41692</v>
      </c>
      <c r="C192" s="426" t="str">
        <f>CHOOSE(WEEKDAY(B192,2),"星期一","星期二","星期三","星期四","星期五","星期六","星期日")</f>
        <v>星期六</v>
      </c>
      <c r="D192" s="162"/>
      <c r="E192" s="163"/>
      <c r="F192" s="33"/>
      <c r="G192" s="33"/>
      <c r="H192" s="33"/>
    </row>
    <row r="193" spans="1:8" ht="14.25" customHeight="1">
      <c r="A193" s="101"/>
      <c r="B193" s="425"/>
      <c r="C193" s="427"/>
      <c r="D193" s="164"/>
      <c r="E193" s="165"/>
      <c r="F193" s="33"/>
      <c r="G193" s="33"/>
      <c r="H193" s="33"/>
    </row>
    <row r="194" spans="1:8" ht="14.25">
      <c r="A194" s="101"/>
      <c r="B194" s="422"/>
      <c r="C194" s="422"/>
      <c r="D194" s="166"/>
      <c r="E194" s="167"/>
      <c r="F194" s="33"/>
      <c r="G194" s="33"/>
      <c r="H194" s="33"/>
    </row>
    <row r="195" spans="1:8" ht="14.25">
      <c r="A195" s="101"/>
      <c r="B195" s="422"/>
      <c r="C195" s="422"/>
      <c r="D195" s="166"/>
      <c r="E195" s="165"/>
      <c r="F195" s="33"/>
      <c r="G195" s="33"/>
      <c r="H195" s="33"/>
    </row>
    <row r="196" spans="1:8" ht="14.25">
      <c r="A196" s="101"/>
      <c r="B196" s="422"/>
      <c r="C196" s="422"/>
      <c r="D196" s="166"/>
      <c r="E196" s="165"/>
      <c r="F196" s="33"/>
      <c r="G196" s="33"/>
      <c r="H196" s="33"/>
    </row>
    <row r="197" spans="1:8" ht="14.25">
      <c r="A197" s="101"/>
      <c r="B197" s="422"/>
      <c r="C197" s="422"/>
      <c r="D197" s="166"/>
      <c r="E197" s="165"/>
      <c r="F197" s="33"/>
      <c r="G197" s="33"/>
      <c r="H197" s="33"/>
    </row>
    <row r="198" spans="1:8" ht="14.25">
      <c r="A198" s="101"/>
      <c r="B198" s="422"/>
      <c r="C198" s="422"/>
      <c r="D198" s="166"/>
      <c r="E198" s="165"/>
      <c r="F198" s="33"/>
      <c r="G198" s="33"/>
      <c r="H198" s="33"/>
    </row>
    <row r="199" spans="1:8" ht="15" thickBot="1">
      <c r="A199" s="101"/>
      <c r="B199" s="431"/>
      <c r="C199" s="431"/>
      <c r="D199" s="168"/>
      <c r="E199" s="169"/>
      <c r="F199" s="33"/>
      <c r="G199" s="33"/>
      <c r="H199" s="33"/>
    </row>
    <row r="200" spans="1:8" ht="14.25">
      <c r="A200" s="101"/>
      <c r="B200" s="129"/>
      <c r="C200" s="130"/>
      <c r="D200" s="170"/>
      <c r="E200" s="171"/>
      <c r="F200" s="33"/>
      <c r="G200" s="33"/>
      <c r="H200" s="33"/>
    </row>
    <row r="201" spans="1:8" ht="14.25" customHeight="1">
      <c r="A201" s="101"/>
      <c r="B201" s="445">
        <f>B192+1</f>
        <v>41693</v>
      </c>
      <c r="C201" s="446" t="str">
        <f>CHOOSE(WEEKDAY(B201,2),"星期一","星期二","星期三","星期四","星期五","星期六","星期日")</f>
        <v>星期日</v>
      </c>
      <c r="D201" s="152"/>
      <c r="E201" s="153"/>
      <c r="F201" s="33"/>
      <c r="G201" s="33"/>
      <c r="H201" s="33"/>
    </row>
    <row r="202" spans="1:8" ht="14.25" customHeight="1">
      <c r="A202" s="101"/>
      <c r="B202" s="445"/>
      <c r="C202" s="447"/>
      <c r="D202" s="154"/>
      <c r="E202" s="155"/>
      <c r="F202" s="33"/>
      <c r="G202" s="33"/>
      <c r="H202" s="33"/>
    </row>
    <row r="203" spans="1:8" ht="14.25">
      <c r="A203" s="101"/>
      <c r="B203" s="448"/>
      <c r="C203" s="448"/>
      <c r="D203" s="156"/>
      <c r="E203" s="157"/>
      <c r="F203" s="33"/>
      <c r="G203" s="33"/>
      <c r="H203" s="33"/>
    </row>
    <row r="204" spans="1:8" ht="14.25">
      <c r="A204" s="101"/>
      <c r="B204" s="448"/>
      <c r="C204" s="448"/>
      <c r="D204" s="156"/>
      <c r="E204" s="155"/>
      <c r="F204" s="33"/>
      <c r="G204" s="33"/>
      <c r="H204" s="33"/>
    </row>
    <row r="205" spans="1:8" ht="14.25">
      <c r="A205" s="101"/>
      <c r="B205" s="448"/>
      <c r="C205" s="448"/>
      <c r="D205" s="156"/>
      <c r="E205" s="155"/>
      <c r="F205" s="33"/>
      <c r="G205" s="33"/>
      <c r="H205" s="33"/>
    </row>
    <row r="206" spans="1:8" ht="14.25">
      <c r="A206" s="101"/>
      <c r="B206" s="448"/>
      <c r="C206" s="448"/>
      <c r="D206" s="156"/>
      <c r="E206" s="155"/>
      <c r="F206" s="33"/>
      <c r="G206" s="33"/>
      <c r="H206" s="33"/>
    </row>
    <row r="207" spans="1:8" ht="14.25">
      <c r="A207" s="101"/>
      <c r="B207" s="448"/>
      <c r="C207" s="448"/>
      <c r="D207" s="156"/>
      <c r="E207" s="155"/>
      <c r="F207" s="33"/>
      <c r="G207" s="33"/>
      <c r="H207" s="33"/>
    </row>
    <row r="208" spans="1:8" ht="15" thickBot="1">
      <c r="A208" s="101"/>
      <c r="B208" s="449"/>
      <c r="C208" s="449"/>
      <c r="D208" s="158"/>
      <c r="E208" s="159"/>
      <c r="F208" s="33"/>
      <c r="G208" s="33"/>
      <c r="H208" s="33"/>
    </row>
    <row r="209" spans="1:8" ht="14.25">
      <c r="A209" s="101"/>
      <c r="B209" s="118"/>
      <c r="C209" s="119"/>
      <c r="D209" s="160"/>
      <c r="E209" s="161"/>
      <c r="F209" s="33"/>
      <c r="G209" s="33"/>
      <c r="H209" s="33"/>
    </row>
    <row r="210" spans="1:8" ht="14.25" customHeight="1">
      <c r="A210" s="101"/>
      <c r="B210" s="425">
        <f>B201+1</f>
        <v>41694</v>
      </c>
      <c r="C210" s="426" t="str">
        <f>CHOOSE(WEEKDAY(B210,2),"星期一","星期二","星期三","星期四","星期五","星期六","星期日")</f>
        <v>星期一</v>
      </c>
      <c r="D210" s="162"/>
      <c r="E210" s="163"/>
      <c r="F210" s="33"/>
      <c r="G210" s="33"/>
      <c r="H210" s="33"/>
    </row>
    <row r="211" spans="1:8" ht="14.25" customHeight="1">
      <c r="A211" s="101"/>
      <c r="B211" s="425"/>
      <c r="C211" s="427"/>
      <c r="D211" s="164"/>
      <c r="E211" s="165"/>
      <c r="F211" s="33"/>
      <c r="G211" s="33"/>
      <c r="H211" s="33"/>
    </row>
    <row r="212" spans="1:8" ht="14.25">
      <c r="A212" s="101"/>
      <c r="B212" s="422"/>
      <c r="C212" s="422"/>
      <c r="D212" s="166"/>
      <c r="E212" s="167"/>
      <c r="F212" s="33"/>
      <c r="G212" s="33"/>
      <c r="H212" s="33"/>
    </row>
    <row r="213" spans="1:8" ht="14.25">
      <c r="A213" s="101"/>
      <c r="B213" s="422"/>
      <c r="C213" s="422"/>
      <c r="D213" s="166"/>
      <c r="E213" s="165"/>
      <c r="F213" s="33"/>
      <c r="G213" s="33"/>
      <c r="H213" s="33"/>
    </row>
    <row r="214" spans="1:8" ht="14.25">
      <c r="A214" s="101"/>
      <c r="B214" s="422"/>
      <c r="C214" s="422"/>
      <c r="D214" s="166"/>
      <c r="E214" s="165"/>
      <c r="F214" s="33"/>
      <c r="G214" s="33"/>
      <c r="H214" s="33"/>
    </row>
    <row r="215" spans="1:8" ht="14.25">
      <c r="A215" s="101"/>
      <c r="B215" s="422"/>
      <c r="C215" s="422"/>
      <c r="D215" s="166"/>
      <c r="E215" s="165"/>
      <c r="F215" s="33"/>
      <c r="G215" s="33"/>
      <c r="H215" s="33"/>
    </row>
    <row r="216" spans="1:8" ht="14.25">
      <c r="A216" s="101"/>
      <c r="B216" s="422"/>
      <c r="C216" s="422"/>
      <c r="D216" s="166"/>
      <c r="E216" s="165"/>
      <c r="F216" s="33"/>
      <c r="G216" s="33"/>
      <c r="H216" s="33"/>
    </row>
    <row r="217" spans="1:8" ht="15" thickBot="1">
      <c r="A217" s="101"/>
      <c r="B217" s="431"/>
      <c r="C217" s="431"/>
      <c r="D217" s="168"/>
      <c r="E217" s="169"/>
      <c r="F217" s="33"/>
      <c r="G217" s="33"/>
      <c r="H217" s="33"/>
    </row>
    <row r="218" spans="1:8" ht="14.25">
      <c r="A218" s="101"/>
      <c r="B218" s="129"/>
      <c r="C218" s="130"/>
      <c r="D218" s="170"/>
      <c r="E218" s="171"/>
      <c r="F218" s="33"/>
      <c r="G218" s="33"/>
      <c r="H218" s="33"/>
    </row>
    <row r="219" spans="1:8" ht="14.25" customHeight="1">
      <c r="A219" s="101"/>
      <c r="B219" s="445">
        <f>B210+1</f>
        <v>41695</v>
      </c>
      <c r="C219" s="446" t="str">
        <f>CHOOSE(WEEKDAY(B219,2),"星期一","星期二","星期三","星期四","星期五","星期六","星期日")</f>
        <v>星期二</v>
      </c>
      <c r="D219" s="152"/>
      <c r="E219" s="153"/>
      <c r="F219" s="33"/>
      <c r="G219" s="33"/>
      <c r="H219" s="33"/>
    </row>
    <row r="220" spans="1:8" ht="14.25" customHeight="1">
      <c r="A220" s="101"/>
      <c r="B220" s="445"/>
      <c r="C220" s="447"/>
      <c r="D220" s="154"/>
      <c r="E220" s="155"/>
      <c r="F220" s="33"/>
      <c r="G220" s="33"/>
      <c r="H220" s="33"/>
    </row>
    <row r="221" spans="1:8" ht="14.25">
      <c r="A221" s="101"/>
      <c r="B221" s="448"/>
      <c r="C221" s="448"/>
      <c r="D221" s="156"/>
      <c r="E221" s="157"/>
      <c r="F221" s="33"/>
      <c r="G221" s="33"/>
      <c r="H221" s="33"/>
    </row>
    <row r="222" spans="1:8" ht="14.25">
      <c r="A222" s="101"/>
      <c r="B222" s="448"/>
      <c r="C222" s="448"/>
      <c r="D222" s="156"/>
      <c r="E222" s="155"/>
      <c r="F222" s="33"/>
      <c r="G222" s="33"/>
      <c r="H222" s="33"/>
    </row>
    <row r="223" spans="1:8" ht="14.25">
      <c r="A223" s="101"/>
      <c r="B223" s="448"/>
      <c r="C223" s="448"/>
      <c r="D223" s="156"/>
      <c r="E223" s="155"/>
      <c r="F223" s="33"/>
      <c r="G223" s="33"/>
      <c r="H223" s="33"/>
    </row>
    <row r="224" spans="1:8" ht="14.25">
      <c r="A224" s="101"/>
      <c r="B224" s="448"/>
      <c r="C224" s="448"/>
      <c r="D224" s="156"/>
      <c r="E224" s="155"/>
      <c r="F224" s="33"/>
      <c r="G224" s="33"/>
      <c r="H224" s="33"/>
    </row>
    <row r="225" spans="1:8" ht="14.25">
      <c r="A225" s="101"/>
      <c r="B225" s="448"/>
      <c r="C225" s="448"/>
      <c r="D225" s="156"/>
      <c r="E225" s="155"/>
      <c r="F225" s="33"/>
      <c r="G225" s="33"/>
      <c r="H225" s="33"/>
    </row>
    <row r="226" spans="1:8" ht="15" thickBot="1">
      <c r="A226" s="101"/>
      <c r="B226" s="449"/>
      <c r="C226" s="449"/>
      <c r="D226" s="158"/>
      <c r="E226" s="159"/>
      <c r="F226" s="33"/>
      <c r="G226" s="33"/>
      <c r="H226" s="33"/>
    </row>
    <row r="227" spans="1:8" ht="14.25">
      <c r="A227" s="101"/>
      <c r="B227" s="118"/>
      <c r="C227" s="119"/>
      <c r="D227" s="160"/>
      <c r="E227" s="161"/>
      <c r="F227" s="33"/>
      <c r="G227" s="33"/>
      <c r="H227" s="33"/>
    </row>
    <row r="228" spans="1:8" ht="14.25" customHeight="1">
      <c r="A228" s="101"/>
      <c r="B228" s="425">
        <f>B219+1</f>
        <v>41696</v>
      </c>
      <c r="C228" s="426" t="str">
        <f>CHOOSE(WEEKDAY(B228,2),"星期一","星期二","星期三","星期四","星期五","星期六","星期日")</f>
        <v>星期三</v>
      </c>
      <c r="D228" s="162"/>
      <c r="E228" s="163"/>
      <c r="F228" s="33"/>
      <c r="G228" s="33"/>
      <c r="H228" s="33"/>
    </row>
    <row r="229" spans="1:8" ht="14.25" customHeight="1">
      <c r="A229" s="101"/>
      <c r="B229" s="425"/>
      <c r="C229" s="427"/>
      <c r="D229" s="164"/>
      <c r="E229" s="165"/>
      <c r="F229" s="33"/>
      <c r="G229" s="33"/>
      <c r="H229" s="33"/>
    </row>
    <row r="230" spans="1:8" ht="14.25">
      <c r="A230" s="101"/>
      <c r="B230" s="422"/>
      <c r="C230" s="422"/>
      <c r="D230" s="166"/>
      <c r="E230" s="167"/>
      <c r="F230" s="33"/>
      <c r="G230" s="33"/>
      <c r="H230" s="33"/>
    </row>
    <row r="231" spans="1:8" ht="14.25">
      <c r="A231" s="101"/>
      <c r="B231" s="422"/>
      <c r="C231" s="422"/>
      <c r="D231" s="166"/>
      <c r="E231" s="165"/>
      <c r="F231" s="33"/>
      <c r="G231" s="33"/>
      <c r="H231" s="33"/>
    </row>
    <row r="232" spans="1:8" ht="14.25">
      <c r="A232" s="101"/>
      <c r="B232" s="422"/>
      <c r="C232" s="422"/>
      <c r="D232" s="166"/>
      <c r="E232" s="165"/>
      <c r="F232" s="33"/>
      <c r="G232" s="33"/>
      <c r="H232" s="33"/>
    </row>
    <row r="233" spans="1:8" ht="14.25">
      <c r="A233" s="101"/>
      <c r="B233" s="422"/>
      <c r="C233" s="422"/>
      <c r="D233" s="166"/>
      <c r="E233" s="165"/>
      <c r="F233" s="33"/>
      <c r="G233" s="33"/>
      <c r="H233" s="33"/>
    </row>
    <row r="234" spans="1:8" ht="14.25">
      <c r="A234" s="101"/>
      <c r="B234" s="422"/>
      <c r="C234" s="422"/>
      <c r="D234" s="166"/>
      <c r="E234" s="165"/>
      <c r="F234" s="33"/>
      <c r="G234" s="33"/>
      <c r="H234" s="33"/>
    </row>
    <row r="235" spans="1:8" ht="15" thickBot="1">
      <c r="A235" s="101"/>
      <c r="B235" s="431"/>
      <c r="C235" s="431"/>
      <c r="D235" s="168"/>
      <c r="E235" s="169"/>
      <c r="F235" s="33"/>
      <c r="G235" s="33"/>
      <c r="H235" s="33"/>
    </row>
    <row r="236" spans="1:8" ht="14.25">
      <c r="A236" s="101"/>
      <c r="B236" s="129"/>
      <c r="C236" s="130"/>
      <c r="D236" s="170"/>
      <c r="E236" s="171"/>
      <c r="F236" s="33"/>
      <c r="G236" s="33"/>
      <c r="H236" s="33"/>
    </row>
    <row r="237" spans="1:8" ht="14.25" customHeight="1">
      <c r="A237" s="101"/>
      <c r="B237" s="445">
        <f>B228+1</f>
        <v>41697</v>
      </c>
      <c r="C237" s="446" t="str">
        <f>CHOOSE(WEEKDAY(B237,2),"星期一","星期二","星期三","星期四","星期五","星期六","星期日")</f>
        <v>星期四</v>
      </c>
      <c r="D237" s="152"/>
      <c r="E237" s="153"/>
      <c r="F237" s="33"/>
      <c r="G237" s="33"/>
      <c r="H237" s="33"/>
    </row>
    <row r="238" spans="1:8" ht="14.25" customHeight="1">
      <c r="A238" s="101"/>
      <c r="B238" s="445"/>
      <c r="C238" s="447"/>
      <c r="D238" s="154"/>
      <c r="E238" s="155"/>
      <c r="F238" s="33"/>
      <c r="G238" s="33"/>
      <c r="H238" s="33"/>
    </row>
    <row r="239" spans="1:8" ht="14.25">
      <c r="A239" s="101"/>
      <c r="B239" s="448"/>
      <c r="C239" s="448"/>
      <c r="D239" s="156"/>
      <c r="E239" s="157"/>
      <c r="F239" s="33"/>
      <c r="G239" s="33"/>
      <c r="H239" s="33"/>
    </row>
    <row r="240" spans="1:8" ht="14.25">
      <c r="A240" s="101"/>
      <c r="B240" s="448"/>
      <c r="C240" s="448"/>
      <c r="D240" s="156"/>
      <c r="E240" s="155"/>
      <c r="F240" s="33"/>
      <c r="G240" s="33"/>
      <c r="H240" s="33"/>
    </row>
    <row r="241" spans="1:8" ht="14.25">
      <c r="A241" s="101"/>
      <c r="B241" s="448"/>
      <c r="C241" s="448"/>
      <c r="D241" s="156"/>
      <c r="E241" s="155"/>
      <c r="F241" s="33"/>
      <c r="G241" s="33"/>
      <c r="H241" s="33"/>
    </row>
    <row r="242" spans="1:8" ht="14.25">
      <c r="A242" s="101"/>
      <c r="B242" s="448"/>
      <c r="C242" s="448"/>
      <c r="D242" s="156"/>
      <c r="E242" s="155"/>
      <c r="F242" s="33"/>
      <c r="G242" s="33"/>
      <c r="H242" s="33"/>
    </row>
    <row r="243" spans="1:8" ht="14.25">
      <c r="A243" s="101"/>
      <c r="B243" s="448"/>
      <c r="C243" s="448"/>
      <c r="D243" s="156"/>
      <c r="E243" s="155"/>
      <c r="F243" s="33"/>
      <c r="G243" s="33"/>
      <c r="H243" s="33"/>
    </row>
    <row r="244" spans="1:8" ht="15" thickBot="1">
      <c r="A244" s="101"/>
      <c r="B244" s="449"/>
      <c r="C244" s="449"/>
      <c r="D244" s="158"/>
      <c r="E244" s="159"/>
      <c r="F244" s="33"/>
      <c r="G244" s="33"/>
      <c r="H244" s="33"/>
    </row>
    <row r="245" spans="1:8" ht="14.25">
      <c r="A245" s="101"/>
      <c r="B245" s="118"/>
      <c r="C245" s="119"/>
      <c r="D245" s="160"/>
      <c r="E245" s="161"/>
      <c r="F245" s="33"/>
      <c r="G245" s="33"/>
      <c r="H245" s="33"/>
    </row>
    <row r="246" spans="1:8" ht="14.25" customHeight="1">
      <c r="A246" s="101"/>
      <c r="B246" s="425">
        <f>B237+1</f>
        <v>41698</v>
      </c>
      <c r="C246" s="426" t="str">
        <f>CHOOSE(WEEKDAY(B246,2),"星期一","星期二","星期三","星期四","星期五","星期六","星期日")</f>
        <v>星期五</v>
      </c>
      <c r="D246" s="162"/>
      <c r="E246" s="163"/>
      <c r="F246" s="33"/>
      <c r="G246" s="33"/>
      <c r="H246" s="33"/>
    </row>
    <row r="247" spans="1:8" ht="14.25" customHeight="1">
      <c r="A247" s="101"/>
      <c r="B247" s="425"/>
      <c r="C247" s="427"/>
      <c r="D247" s="164"/>
      <c r="E247" s="165"/>
      <c r="F247" s="33"/>
      <c r="G247" s="33"/>
      <c r="H247" s="33"/>
    </row>
    <row r="248" spans="1:8" ht="14.25">
      <c r="A248" s="101"/>
      <c r="B248" s="450"/>
      <c r="C248" s="450"/>
      <c r="D248" s="166"/>
      <c r="E248" s="167"/>
      <c r="F248" s="33"/>
      <c r="G248" s="33"/>
      <c r="H248" s="33"/>
    </row>
    <row r="249" spans="1:8" ht="14.25">
      <c r="A249" s="101"/>
      <c r="B249" s="450"/>
      <c r="C249" s="450"/>
      <c r="D249" s="166"/>
      <c r="E249" s="165"/>
      <c r="F249" s="33"/>
      <c r="G249" s="33"/>
      <c r="H249" s="33"/>
    </row>
    <row r="250" spans="1:8" ht="14.25">
      <c r="A250" s="101"/>
      <c r="B250" s="450"/>
      <c r="C250" s="450"/>
      <c r="D250" s="166"/>
      <c r="E250" s="165"/>
      <c r="F250" s="33"/>
      <c r="G250" s="33"/>
      <c r="H250" s="33"/>
    </row>
    <row r="251" spans="1:8" ht="14.25">
      <c r="A251" s="101"/>
      <c r="B251" s="450"/>
      <c r="C251" s="450"/>
      <c r="D251" s="166"/>
      <c r="E251" s="165"/>
      <c r="F251" s="33"/>
      <c r="G251" s="33"/>
      <c r="H251" s="33"/>
    </row>
    <row r="252" spans="1:8" ht="14.25">
      <c r="A252" s="101"/>
      <c r="B252" s="450"/>
      <c r="C252" s="450"/>
      <c r="D252" s="166"/>
      <c r="E252" s="165"/>
      <c r="F252" s="33"/>
      <c r="G252" s="33"/>
      <c r="H252" s="33"/>
    </row>
    <row r="253" spans="1:8" ht="15" thickBot="1">
      <c r="A253" s="101"/>
      <c r="B253" s="453"/>
      <c r="C253" s="453"/>
      <c r="D253" s="168"/>
      <c r="E253" s="169"/>
      <c r="F253" s="33"/>
      <c r="G253" s="33"/>
      <c r="H253" s="33"/>
    </row>
    <row r="254" spans="1:8" ht="14.25">
      <c r="A254" s="101"/>
      <c r="B254" s="170"/>
      <c r="C254" s="176"/>
      <c r="D254" s="170"/>
      <c r="E254" s="171"/>
      <c r="F254" s="33"/>
      <c r="G254" s="33"/>
      <c r="H254" s="33"/>
    </row>
    <row r="255" spans="1:8" ht="14.25" customHeight="1">
      <c r="A255" s="101"/>
      <c r="B255" s="454">
        <f>IF(B246+1&gt;'[1]备忘录 '!F51,"",B246+1)</f>
      </c>
      <c r="C255" s="446" t="e">
        <f>CHOOSE(WEEKDAY(B255,2),"星期一","星期二","星期三","星期四","星期五","星期六","星期日")</f>
        <v>#VALUE!</v>
      </c>
      <c r="D255" s="152"/>
      <c r="E255" s="153"/>
      <c r="F255" s="33"/>
      <c r="G255" s="33"/>
      <c r="H255" s="33"/>
    </row>
    <row r="256" spans="1:8" ht="14.25" customHeight="1">
      <c r="A256" s="101"/>
      <c r="B256" s="454"/>
      <c r="C256" s="447"/>
      <c r="D256" s="154"/>
      <c r="E256" s="155"/>
      <c r="F256" s="33"/>
      <c r="G256" s="33"/>
      <c r="H256" s="33"/>
    </row>
    <row r="257" spans="1:8" ht="14.25">
      <c r="A257" s="101"/>
      <c r="B257" s="451"/>
      <c r="C257" s="451"/>
      <c r="D257" s="156"/>
      <c r="E257" s="157"/>
      <c r="F257" s="33"/>
      <c r="G257" s="33"/>
      <c r="H257" s="33"/>
    </row>
    <row r="258" spans="1:8" ht="14.25">
      <c r="A258" s="101"/>
      <c r="B258" s="451"/>
      <c r="C258" s="451"/>
      <c r="D258" s="156"/>
      <c r="E258" s="155"/>
      <c r="F258" s="33"/>
      <c r="G258" s="33"/>
      <c r="H258" s="33"/>
    </row>
    <row r="259" spans="1:8" ht="14.25">
      <c r="A259" s="101"/>
      <c r="B259" s="451"/>
      <c r="C259" s="451"/>
      <c r="D259" s="156"/>
      <c r="E259" s="155"/>
      <c r="F259" s="33"/>
      <c r="G259" s="33"/>
      <c r="H259" s="33"/>
    </row>
    <row r="260" spans="1:8" ht="14.25">
      <c r="A260" s="101"/>
      <c r="B260" s="451"/>
      <c r="C260" s="451"/>
      <c r="D260" s="156"/>
      <c r="E260" s="155"/>
      <c r="F260" s="33"/>
      <c r="G260" s="33"/>
      <c r="H260" s="33"/>
    </row>
    <row r="261" spans="1:8" ht="14.25">
      <c r="A261" s="101"/>
      <c r="B261" s="451"/>
      <c r="C261" s="451"/>
      <c r="D261" s="156"/>
      <c r="E261" s="155"/>
      <c r="F261" s="33"/>
      <c r="G261" s="33"/>
      <c r="H261" s="33"/>
    </row>
    <row r="262" spans="1:8" ht="15" thickBot="1">
      <c r="A262" s="101"/>
      <c r="B262" s="452"/>
      <c r="C262" s="452"/>
      <c r="D262" s="158"/>
      <c r="E262" s="159"/>
      <c r="F262" s="33"/>
      <c r="G262" s="33"/>
      <c r="H262" s="33"/>
    </row>
    <row r="263" spans="1:8" ht="14.25">
      <c r="A263" s="33"/>
      <c r="B263" s="33"/>
      <c r="C263" s="33"/>
      <c r="D263" s="33"/>
      <c r="E263" s="33"/>
      <c r="F263" s="33"/>
      <c r="G263" s="33"/>
      <c r="H263" s="33"/>
    </row>
    <row r="264" spans="1:8" ht="14.25">
      <c r="A264" s="33"/>
      <c r="B264" s="33"/>
      <c r="C264" s="33"/>
      <c r="D264" s="33"/>
      <c r="E264" s="33"/>
      <c r="F264" s="33"/>
      <c r="G264" s="33"/>
      <c r="H264" s="33"/>
    </row>
    <row r="265" spans="1:8" ht="14.25">
      <c r="A265" s="33"/>
      <c r="B265" s="33"/>
      <c r="C265" s="33"/>
      <c r="D265" s="33"/>
      <c r="E265" s="33"/>
      <c r="F265" s="33"/>
      <c r="G265" s="33"/>
      <c r="H265" s="33"/>
    </row>
    <row r="266" spans="1:8" ht="14.25">
      <c r="A266" s="33"/>
      <c r="B266" s="33"/>
      <c r="C266" s="33"/>
      <c r="D266" s="33"/>
      <c r="E266" s="33"/>
      <c r="F266" s="33"/>
      <c r="G266" s="33"/>
      <c r="H266" s="33"/>
    </row>
    <row r="267" spans="1:8" ht="14.25">
      <c r="A267" s="33"/>
      <c r="B267" s="33"/>
      <c r="C267" s="33"/>
      <c r="D267" s="33"/>
      <c r="E267" s="33"/>
      <c r="F267" s="33"/>
      <c r="G267" s="33"/>
      <c r="H267" s="33"/>
    </row>
    <row r="268" spans="1:8" ht="14.25">
      <c r="A268" s="33"/>
      <c r="B268" s="33"/>
      <c r="C268" s="33"/>
      <c r="D268" s="33"/>
      <c r="E268" s="33"/>
      <c r="F268" s="33"/>
      <c r="G268" s="33"/>
      <c r="H268" s="33"/>
    </row>
    <row r="269" spans="1:8" ht="14.25">
      <c r="A269" s="33"/>
      <c r="B269" s="33"/>
      <c r="C269" s="33"/>
      <c r="D269" s="33"/>
      <c r="E269" s="33"/>
      <c r="F269" s="33"/>
      <c r="G269" s="33"/>
      <c r="H269" s="33"/>
    </row>
    <row r="270" spans="1:8" ht="14.25">
      <c r="A270" s="33"/>
      <c r="B270" s="33"/>
      <c r="C270" s="33"/>
      <c r="D270" s="33"/>
      <c r="E270" s="33"/>
      <c r="F270" s="33"/>
      <c r="G270" s="33"/>
      <c r="H270" s="33"/>
    </row>
    <row r="271" spans="1:8" ht="14.25">
      <c r="A271" s="33"/>
      <c r="B271" s="33"/>
      <c r="C271" s="33"/>
      <c r="D271" s="33"/>
      <c r="E271" s="33"/>
      <c r="F271" s="33"/>
      <c r="G271" s="33"/>
      <c r="H271" s="33"/>
    </row>
    <row r="272" spans="1:8" ht="14.25">
      <c r="A272" s="33"/>
      <c r="B272" s="33"/>
      <c r="C272" s="33"/>
      <c r="D272" s="33"/>
      <c r="E272" s="33"/>
      <c r="F272" s="33"/>
      <c r="G272" s="33"/>
      <c r="H272" s="33"/>
    </row>
    <row r="273" spans="1:8" ht="14.25">
      <c r="A273" s="33"/>
      <c r="B273" s="33"/>
      <c r="C273" s="33"/>
      <c r="D273" s="33"/>
      <c r="E273" s="33"/>
      <c r="F273" s="33"/>
      <c r="G273" s="33"/>
      <c r="H273" s="33"/>
    </row>
    <row r="274" spans="1:8" ht="14.25">
      <c r="A274" s="33"/>
      <c r="B274" s="33"/>
      <c r="C274" s="33"/>
      <c r="D274" s="33"/>
      <c r="E274" s="33"/>
      <c r="F274" s="33"/>
      <c r="G274" s="33"/>
      <c r="H274" s="33"/>
    </row>
    <row r="275" spans="1:8" ht="14.25">
      <c r="A275" s="33"/>
      <c r="B275" s="33"/>
      <c r="C275" s="33"/>
      <c r="D275" s="33"/>
      <c r="E275" s="33"/>
      <c r="F275" s="33"/>
      <c r="G275" s="33"/>
      <c r="H275" s="33"/>
    </row>
    <row r="276" spans="1:8" ht="14.25">
      <c r="A276" s="33"/>
      <c r="B276" s="33"/>
      <c r="C276" s="33"/>
      <c r="D276" s="33"/>
      <c r="E276" s="33"/>
      <c r="F276" s="33"/>
      <c r="G276" s="33"/>
      <c r="H276" s="33"/>
    </row>
    <row r="277" spans="1:8" ht="14.25">
      <c r="A277" s="33"/>
      <c r="B277" s="33"/>
      <c r="C277" s="33"/>
      <c r="D277" s="33"/>
      <c r="E277" s="33"/>
      <c r="F277" s="33"/>
      <c r="G277" s="33"/>
      <c r="H277" s="33"/>
    </row>
    <row r="278" spans="1:8" ht="14.25">
      <c r="A278" s="33"/>
      <c r="B278" s="33"/>
      <c r="C278" s="33"/>
      <c r="D278" s="33"/>
      <c r="E278" s="33"/>
      <c r="F278" s="33"/>
      <c r="G278" s="33"/>
      <c r="H278" s="33"/>
    </row>
    <row r="279" spans="1:8" ht="14.25">
      <c r="A279" s="33"/>
      <c r="B279" s="33"/>
      <c r="C279" s="33"/>
      <c r="D279" s="33"/>
      <c r="E279" s="33"/>
      <c r="F279" s="33"/>
      <c r="G279" s="33"/>
      <c r="H279" s="33"/>
    </row>
    <row r="280" spans="1:8" ht="14.25">
      <c r="A280" s="33"/>
      <c r="B280" s="33"/>
      <c r="C280" s="33"/>
      <c r="D280" s="33"/>
      <c r="E280" s="33"/>
      <c r="F280" s="33"/>
      <c r="G280" s="33"/>
      <c r="H280" s="33"/>
    </row>
    <row r="281" spans="1:8" ht="14.25">
      <c r="A281" s="33"/>
      <c r="B281" s="33"/>
      <c r="C281" s="33"/>
      <c r="D281" s="33"/>
      <c r="E281" s="33"/>
      <c r="F281" s="33"/>
      <c r="G281" s="33"/>
      <c r="H281" s="33"/>
    </row>
    <row r="282" spans="1:8" ht="14.25">
      <c r="A282" s="33"/>
      <c r="B282" s="33"/>
      <c r="C282" s="33"/>
      <c r="D282" s="33"/>
      <c r="E282" s="33"/>
      <c r="F282" s="33"/>
      <c r="G282" s="33"/>
      <c r="H282" s="33"/>
    </row>
    <row r="283" spans="1:8" ht="14.25">
      <c r="A283" s="33"/>
      <c r="B283" s="33"/>
      <c r="C283" s="33"/>
      <c r="D283" s="33"/>
      <c r="E283" s="33"/>
      <c r="F283" s="33"/>
      <c r="G283" s="33"/>
      <c r="H283" s="33"/>
    </row>
    <row r="284" spans="1:8" ht="14.25">
      <c r="A284" s="33"/>
      <c r="B284" s="33"/>
      <c r="C284" s="33"/>
      <c r="D284" s="33"/>
      <c r="E284" s="33"/>
      <c r="F284" s="33"/>
      <c r="G284" s="33"/>
      <c r="H284" s="33"/>
    </row>
  </sheetData>
  <sheetProtection/>
  <mergeCells count="232">
    <mergeCell ref="B259:C259"/>
    <mergeCell ref="B260:C260"/>
    <mergeCell ref="B261:C261"/>
    <mergeCell ref="B262:C262"/>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0"/>
  <dimension ref="A1:Q294"/>
  <sheetViews>
    <sheetView zoomScalePageLayoutView="0" workbookViewId="0" topLeftCell="A1">
      <selection activeCell="B3" sqref="B3:B4"/>
    </sheetView>
  </sheetViews>
  <sheetFormatPr defaultColWidth="9.00390625" defaultRowHeight="14.25"/>
  <cols>
    <col min="3" max="3" width="13.00390625" style="0" customWidth="1"/>
    <col min="4" max="4" width="1.37890625" style="0" customWidth="1"/>
    <col min="5" max="5" width="36.00390625" style="0" customWidth="1"/>
  </cols>
  <sheetData>
    <row r="1" spans="1:17" ht="21" thickBot="1">
      <c r="A1" s="101"/>
      <c r="B1" s="113" t="str">
        <f>'封面'!$M26&amp;"年3月记事录"</f>
        <v>2014年3月记事录</v>
      </c>
      <c r="C1" s="220"/>
      <c r="D1" s="101"/>
      <c r="E1" s="221">
        <f>'备忘录 '!C53</f>
        <v>41699</v>
      </c>
      <c r="F1" s="101"/>
      <c r="G1" s="101"/>
      <c r="H1" s="33"/>
      <c r="I1" s="33"/>
      <c r="J1" s="33"/>
      <c r="K1" s="33"/>
      <c r="L1" s="33"/>
      <c r="M1" s="33"/>
      <c r="N1" s="33"/>
      <c r="O1" s="33"/>
      <c r="P1" s="33"/>
      <c r="Q1" s="33"/>
    </row>
    <row r="2" spans="1:11" ht="15" thickTop="1">
      <c r="A2" s="101"/>
      <c r="B2" s="149"/>
      <c r="C2" s="150"/>
      <c r="D2" s="149"/>
      <c r="E2" s="151"/>
      <c r="F2" s="101"/>
      <c r="G2" s="101"/>
      <c r="H2" s="33"/>
      <c r="I2" s="33"/>
      <c r="J2" s="33"/>
      <c r="K2" s="33"/>
    </row>
    <row r="3" spans="1:11" ht="14.25" customHeight="1">
      <c r="A3" s="101"/>
      <c r="B3" s="445">
        <f>'备忘录 '!C53</f>
        <v>41699</v>
      </c>
      <c r="C3" s="446" t="str">
        <f>CHOOSE(WEEKDAY(B3,2),"星期一","星期二","星期三","星期四","星期五","星期六","星期日")</f>
        <v>星期六</v>
      </c>
      <c r="D3" s="152"/>
      <c r="E3" s="153"/>
      <c r="F3" s="101"/>
      <c r="G3" s="101"/>
      <c r="H3" s="33"/>
      <c r="I3" s="33"/>
      <c r="J3" s="33"/>
      <c r="K3" s="33"/>
    </row>
    <row r="4" spans="1:11" ht="14.25" customHeight="1">
      <c r="A4" s="101"/>
      <c r="B4" s="445"/>
      <c r="C4" s="447"/>
      <c r="D4" s="154"/>
      <c r="E4" s="155"/>
      <c r="F4" s="101"/>
      <c r="G4" s="101"/>
      <c r="H4" s="33"/>
      <c r="I4" s="33"/>
      <c r="J4" s="33"/>
      <c r="K4" s="33"/>
    </row>
    <row r="5" spans="1:11" ht="14.25">
      <c r="A5" s="101"/>
      <c r="B5" s="448"/>
      <c r="C5" s="448"/>
      <c r="D5" s="156"/>
      <c r="E5" s="157"/>
      <c r="F5" s="101"/>
      <c r="G5" s="101"/>
      <c r="H5" s="33"/>
      <c r="I5" s="33"/>
      <c r="J5" s="33"/>
      <c r="K5" s="33"/>
    </row>
    <row r="6" spans="1:11" ht="14.25">
      <c r="A6" s="101"/>
      <c r="B6" s="448"/>
      <c r="C6" s="448"/>
      <c r="D6" s="156"/>
      <c r="E6" s="155"/>
      <c r="F6" s="101"/>
      <c r="G6" s="101"/>
      <c r="H6" s="33"/>
      <c r="I6" s="33"/>
      <c r="J6" s="33"/>
      <c r="K6" s="33"/>
    </row>
    <row r="7" spans="1:11" ht="14.25">
      <c r="A7" s="101"/>
      <c r="B7" s="448"/>
      <c r="C7" s="448"/>
      <c r="D7" s="156"/>
      <c r="E7" s="155"/>
      <c r="F7" s="101"/>
      <c r="G7" s="101"/>
      <c r="H7" s="33"/>
      <c r="I7" s="33"/>
      <c r="J7" s="33"/>
      <c r="K7" s="33"/>
    </row>
    <row r="8" spans="1:11" ht="14.25">
      <c r="A8" s="101"/>
      <c r="B8" s="448"/>
      <c r="C8" s="448"/>
      <c r="D8" s="156"/>
      <c r="E8" s="155"/>
      <c r="F8" s="101"/>
      <c r="G8" s="101"/>
      <c r="H8" s="33"/>
      <c r="I8" s="33"/>
      <c r="J8" s="33"/>
      <c r="K8" s="33"/>
    </row>
    <row r="9" spans="1:11" ht="14.25">
      <c r="A9" s="101"/>
      <c r="B9" s="448"/>
      <c r="C9" s="448"/>
      <c r="D9" s="156"/>
      <c r="E9" s="155"/>
      <c r="F9" s="101"/>
      <c r="G9" s="101"/>
      <c r="H9" s="33"/>
      <c r="I9" s="33"/>
      <c r="J9" s="33"/>
      <c r="K9" s="33"/>
    </row>
    <row r="10" spans="1:11" ht="15" thickBot="1">
      <c r="A10" s="101"/>
      <c r="B10" s="449"/>
      <c r="C10" s="449"/>
      <c r="D10" s="158"/>
      <c r="E10" s="159"/>
      <c r="F10" s="101"/>
      <c r="G10" s="101"/>
      <c r="H10" s="33"/>
      <c r="I10" s="33"/>
      <c r="J10" s="33"/>
      <c r="K10" s="33"/>
    </row>
    <row r="11" spans="1:11" ht="14.25">
      <c r="A11" s="101"/>
      <c r="B11" s="118"/>
      <c r="C11" s="119"/>
      <c r="D11" s="160"/>
      <c r="E11" s="161"/>
      <c r="F11" s="101"/>
      <c r="G11" s="101"/>
      <c r="H11" s="33"/>
      <c r="I11" s="33"/>
      <c r="J11" s="33"/>
      <c r="K11" s="33"/>
    </row>
    <row r="12" spans="1:11" ht="14.25" customHeight="1">
      <c r="A12" s="101"/>
      <c r="B12" s="425">
        <f>B3+1</f>
        <v>41700</v>
      </c>
      <c r="C12" s="426" t="str">
        <f>CHOOSE(WEEKDAY(B12,2),"星期一","星期二","星期三","星期四","星期五","星期六","星期日")</f>
        <v>星期日</v>
      </c>
      <c r="D12" s="162"/>
      <c r="E12" s="163"/>
      <c r="F12" s="101"/>
      <c r="G12" s="101"/>
      <c r="H12" s="33"/>
      <c r="I12" s="33"/>
      <c r="J12" s="33"/>
      <c r="K12" s="33"/>
    </row>
    <row r="13" spans="1:11" ht="14.25" customHeight="1">
      <c r="A13" s="101"/>
      <c r="B13" s="425"/>
      <c r="C13" s="427"/>
      <c r="D13" s="164"/>
      <c r="E13" s="165"/>
      <c r="F13" s="101"/>
      <c r="G13" s="101"/>
      <c r="H13" s="33"/>
      <c r="I13" s="33"/>
      <c r="J13" s="33"/>
      <c r="K13" s="33"/>
    </row>
    <row r="14" spans="1:11" ht="14.25">
      <c r="A14" s="101"/>
      <c r="B14" s="422"/>
      <c r="C14" s="422"/>
      <c r="D14" s="166"/>
      <c r="E14" s="167"/>
      <c r="F14" s="101"/>
      <c r="G14" s="101"/>
      <c r="H14" s="33"/>
      <c r="I14" s="33"/>
      <c r="J14" s="33"/>
      <c r="K14" s="33"/>
    </row>
    <row r="15" spans="1:11" ht="14.25">
      <c r="A15" s="101"/>
      <c r="B15" s="422"/>
      <c r="C15" s="422"/>
      <c r="D15" s="166"/>
      <c r="E15" s="165"/>
      <c r="F15" s="101"/>
      <c r="G15" s="101"/>
      <c r="H15" s="33"/>
      <c r="I15" s="33"/>
      <c r="J15" s="33"/>
      <c r="K15" s="33"/>
    </row>
    <row r="16" spans="1:11" ht="14.25">
      <c r="A16" s="101"/>
      <c r="B16" s="422"/>
      <c r="C16" s="422"/>
      <c r="D16" s="166"/>
      <c r="E16" s="165"/>
      <c r="F16" s="101"/>
      <c r="G16" s="101"/>
      <c r="H16" s="33"/>
      <c r="I16" s="33"/>
      <c r="J16" s="33"/>
      <c r="K16" s="33"/>
    </row>
    <row r="17" spans="1:11" ht="14.25">
      <c r="A17" s="101"/>
      <c r="B17" s="422"/>
      <c r="C17" s="422"/>
      <c r="D17" s="166"/>
      <c r="E17" s="165"/>
      <c r="F17" s="101"/>
      <c r="G17" s="101"/>
      <c r="H17" s="33"/>
      <c r="I17" s="33"/>
      <c r="J17" s="33"/>
      <c r="K17" s="33"/>
    </row>
    <row r="18" spans="1:11" ht="14.25">
      <c r="A18" s="101"/>
      <c r="B18" s="422"/>
      <c r="C18" s="422"/>
      <c r="D18" s="166"/>
      <c r="E18" s="165"/>
      <c r="F18" s="101"/>
      <c r="G18" s="101"/>
      <c r="H18" s="33"/>
      <c r="I18" s="33"/>
      <c r="J18" s="33"/>
      <c r="K18" s="33"/>
    </row>
    <row r="19" spans="1:11" ht="15" thickBot="1">
      <c r="A19" s="101"/>
      <c r="B19" s="431"/>
      <c r="C19" s="431"/>
      <c r="D19" s="168"/>
      <c r="E19" s="169"/>
      <c r="F19" s="101"/>
      <c r="G19" s="101"/>
      <c r="H19" s="33"/>
      <c r="I19" s="33"/>
      <c r="J19" s="33"/>
      <c r="K19" s="33"/>
    </row>
    <row r="20" spans="1:11" ht="14.25">
      <c r="A20" s="101"/>
      <c r="B20" s="129"/>
      <c r="C20" s="130"/>
      <c r="D20" s="170"/>
      <c r="E20" s="171"/>
      <c r="F20" s="101"/>
      <c r="G20" s="101"/>
      <c r="H20" s="33"/>
      <c r="I20" s="33"/>
      <c r="J20" s="33"/>
      <c r="K20" s="33"/>
    </row>
    <row r="21" spans="1:11" ht="14.25" customHeight="1">
      <c r="A21" s="101"/>
      <c r="B21" s="445">
        <f>B12+1</f>
        <v>41701</v>
      </c>
      <c r="C21" s="446" t="str">
        <f>CHOOSE(WEEKDAY(B21,2),"星期一","星期二","星期三","星期四","星期五","星期六","星期日")</f>
        <v>星期一</v>
      </c>
      <c r="D21" s="152"/>
      <c r="E21" s="153"/>
      <c r="F21" s="101"/>
      <c r="G21" s="101"/>
      <c r="H21" s="33"/>
      <c r="I21" s="33"/>
      <c r="J21" s="33"/>
      <c r="K21" s="33"/>
    </row>
    <row r="22" spans="1:11" ht="14.25" customHeight="1">
      <c r="A22" s="101"/>
      <c r="B22" s="445"/>
      <c r="C22" s="447"/>
      <c r="D22" s="154"/>
      <c r="E22" s="155"/>
      <c r="F22" s="101"/>
      <c r="G22" s="101"/>
      <c r="H22" s="33"/>
      <c r="I22" s="33"/>
      <c r="J22" s="33"/>
      <c r="K22" s="33"/>
    </row>
    <row r="23" spans="1:11" ht="14.25">
      <c r="A23" s="101"/>
      <c r="B23" s="448"/>
      <c r="C23" s="448"/>
      <c r="D23" s="156"/>
      <c r="E23" s="157"/>
      <c r="F23" s="101"/>
      <c r="G23" s="101"/>
      <c r="H23" s="33"/>
      <c r="I23" s="33"/>
      <c r="J23" s="33"/>
      <c r="K23" s="33"/>
    </row>
    <row r="24" spans="1:11" ht="14.25">
      <c r="A24" s="101"/>
      <c r="B24" s="448"/>
      <c r="C24" s="448"/>
      <c r="D24" s="156"/>
      <c r="E24" s="155"/>
      <c r="F24" s="101"/>
      <c r="G24" s="101"/>
      <c r="H24" s="33"/>
      <c r="I24" s="33"/>
      <c r="J24" s="33"/>
      <c r="K24" s="33"/>
    </row>
    <row r="25" spans="1:11" ht="14.25">
      <c r="A25" s="101"/>
      <c r="B25" s="448"/>
      <c r="C25" s="448"/>
      <c r="D25" s="156"/>
      <c r="E25" s="155"/>
      <c r="F25" s="101"/>
      <c r="G25" s="101"/>
      <c r="H25" s="33"/>
      <c r="I25" s="33"/>
      <c r="J25" s="33"/>
      <c r="K25" s="33"/>
    </row>
    <row r="26" spans="1:11" ht="14.25">
      <c r="A26" s="101"/>
      <c r="B26" s="448"/>
      <c r="C26" s="448"/>
      <c r="D26" s="156"/>
      <c r="E26" s="155"/>
      <c r="F26" s="101"/>
      <c r="G26" s="101"/>
      <c r="H26" s="33"/>
      <c r="I26" s="33"/>
      <c r="J26" s="33"/>
      <c r="K26" s="33"/>
    </row>
    <row r="27" spans="1:11" ht="14.25">
      <c r="A27" s="101"/>
      <c r="B27" s="448"/>
      <c r="C27" s="448"/>
      <c r="D27" s="156"/>
      <c r="E27" s="155"/>
      <c r="F27" s="101"/>
      <c r="G27" s="101"/>
      <c r="H27" s="33"/>
      <c r="I27" s="33"/>
      <c r="J27" s="33"/>
      <c r="K27" s="33"/>
    </row>
    <row r="28" spans="1:11" ht="15" thickBot="1">
      <c r="A28" s="101"/>
      <c r="B28" s="449"/>
      <c r="C28" s="449"/>
      <c r="D28" s="158"/>
      <c r="E28" s="159"/>
      <c r="F28" s="101"/>
      <c r="G28" s="101"/>
      <c r="H28" s="33"/>
      <c r="I28" s="33"/>
      <c r="J28" s="33"/>
      <c r="K28" s="33"/>
    </row>
    <row r="29" spans="1:11" ht="14.25">
      <c r="A29" s="101"/>
      <c r="B29" s="118"/>
      <c r="C29" s="119"/>
      <c r="D29" s="160"/>
      <c r="E29" s="161"/>
      <c r="F29" s="101"/>
      <c r="G29" s="101"/>
      <c r="H29" s="33"/>
      <c r="I29" s="33"/>
      <c r="J29" s="33"/>
      <c r="K29" s="33"/>
    </row>
    <row r="30" spans="1:11" ht="14.25" customHeight="1">
      <c r="A30" s="101"/>
      <c r="B30" s="425">
        <f>B21+1</f>
        <v>41702</v>
      </c>
      <c r="C30" s="426" t="str">
        <f>CHOOSE(WEEKDAY(B30,2),"星期一","星期二","星期三","星期四","星期五","星期六","星期日")</f>
        <v>星期二</v>
      </c>
      <c r="D30" s="162"/>
      <c r="E30" s="163"/>
      <c r="F30" s="101"/>
      <c r="G30" s="101"/>
      <c r="H30" s="33"/>
      <c r="I30" s="33"/>
      <c r="J30" s="33"/>
      <c r="K30" s="33"/>
    </row>
    <row r="31" spans="1:11" ht="14.25" customHeight="1">
      <c r="A31" s="101"/>
      <c r="B31" s="425"/>
      <c r="C31" s="427"/>
      <c r="D31" s="164"/>
      <c r="E31" s="165"/>
      <c r="F31" s="101"/>
      <c r="G31" s="101"/>
      <c r="H31" s="33"/>
      <c r="I31" s="33"/>
      <c r="J31" s="33"/>
      <c r="K31" s="33"/>
    </row>
    <row r="32" spans="1:11" ht="14.25">
      <c r="A32" s="101"/>
      <c r="B32" s="422"/>
      <c r="C32" s="422"/>
      <c r="D32" s="166"/>
      <c r="E32" s="167"/>
      <c r="F32" s="101"/>
      <c r="G32" s="101"/>
      <c r="H32" s="33"/>
      <c r="I32" s="33"/>
      <c r="J32" s="33"/>
      <c r="K32" s="33"/>
    </row>
    <row r="33" spans="1:11" ht="14.25">
      <c r="A33" s="101"/>
      <c r="B33" s="422"/>
      <c r="C33" s="422"/>
      <c r="D33" s="166"/>
      <c r="E33" s="165"/>
      <c r="F33" s="101"/>
      <c r="G33" s="101"/>
      <c r="H33" s="33"/>
      <c r="I33" s="33"/>
      <c r="J33" s="33"/>
      <c r="K33" s="33"/>
    </row>
    <row r="34" spans="1:11" ht="14.25">
      <c r="A34" s="101"/>
      <c r="B34" s="422"/>
      <c r="C34" s="422"/>
      <c r="D34" s="166"/>
      <c r="E34" s="165"/>
      <c r="F34" s="101"/>
      <c r="G34" s="101"/>
      <c r="H34" s="33"/>
      <c r="I34" s="33"/>
      <c r="J34" s="33"/>
      <c r="K34" s="33"/>
    </row>
    <row r="35" spans="1:11" ht="14.25">
      <c r="A35" s="101"/>
      <c r="B35" s="422"/>
      <c r="C35" s="422"/>
      <c r="D35" s="166"/>
      <c r="E35" s="165"/>
      <c r="F35" s="101"/>
      <c r="G35" s="101"/>
      <c r="H35" s="33"/>
      <c r="I35" s="33"/>
      <c r="J35" s="33"/>
      <c r="K35" s="33"/>
    </row>
    <row r="36" spans="1:11" ht="14.25">
      <c r="A36" s="101"/>
      <c r="B36" s="422"/>
      <c r="C36" s="422"/>
      <c r="D36" s="166"/>
      <c r="E36" s="165"/>
      <c r="F36" s="101"/>
      <c r="G36" s="101"/>
      <c r="H36" s="33"/>
      <c r="I36" s="33"/>
      <c r="J36" s="33"/>
      <c r="K36" s="33"/>
    </row>
    <row r="37" spans="1:11" ht="15" thickBot="1">
      <c r="A37" s="101"/>
      <c r="B37" s="431"/>
      <c r="C37" s="431"/>
      <c r="D37" s="168"/>
      <c r="E37" s="169"/>
      <c r="F37" s="101"/>
      <c r="G37" s="101"/>
      <c r="H37" s="33"/>
      <c r="I37" s="33"/>
      <c r="J37" s="33"/>
      <c r="K37" s="33"/>
    </row>
    <row r="38" spans="1:11" ht="14.25">
      <c r="A38" s="101"/>
      <c r="B38" s="129"/>
      <c r="C38" s="130"/>
      <c r="D38" s="170"/>
      <c r="E38" s="171"/>
      <c r="F38" s="101"/>
      <c r="G38" s="101"/>
      <c r="H38" s="33"/>
      <c r="I38" s="33"/>
      <c r="J38" s="33"/>
      <c r="K38" s="33"/>
    </row>
    <row r="39" spans="1:11" ht="14.25" customHeight="1">
      <c r="A39" s="101"/>
      <c r="B39" s="445">
        <f>B30+1</f>
        <v>41703</v>
      </c>
      <c r="C39" s="446" t="str">
        <f>CHOOSE(WEEKDAY(B39,2),"星期一","星期二","星期三","星期四","星期五","星期六","星期日")</f>
        <v>星期三</v>
      </c>
      <c r="D39" s="152"/>
      <c r="E39" s="153"/>
      <c r="F39" s="101"/>
      <c r="G39" s="101"/>
      <c r="H39" s="33"/>
      <c r="I39" s="33"/>
      <c r="J39" s="33"/>
      <c r="K39" s="33"/>
    </row>
    <row r="40" spans="1:11" ht="14.25" customHeight="1">
      <c r="A40" s="101"/>
      <c r="B40" s="445"/>
      <c r="C40" s="447"/>
      <c r="D40" s="154"/>
      <c r="E40" s="155"/>
      <c r="F40" s="101"/>
      <c r="G40" s="101"/>
      <c r="H40" s="33"/>
      <c r="I40" s="33"/>
      <c r="J40" s="33"/>
      <c r="K40" s="33"/>
    </row>
    <row r="41" spans="1:11" ht="14.25">
      <c r="A41" s="101"/>
      <c r="B41" s="448"/>
      <c r="C41" s="448"/>
      <c r="D41" s="156"/>
      <c r="E41" s="157"/>
      <c r="F41" s="101"/>
      <c r="G41" s="101"/>
      <c r="H41" s="33"/>
      <c r="I41" s="33"/>
      <c r="J41" s="33"/>
      <c r="K41" s="33"/>
    </row>
    <row r="42" spans="1:11" ht="14.25">
      <c r="A42" s="101"/>
      <c r="B42" s="448"/>
      <c r="C42" s="448"/>
      <c r="D42" s="156"/>
      <c r="E42" s="155"/>
      <c r="F42" s="101"/>
      <c r="G42" s="101"/>
      <c r="H42" s="33"/>
      <c r="I42" s="33"/>
      <c r="J42" s="33"/>
      <c r="K42" s="33"/>
    </row>
    <row r="43" spans="1:11" ht="14.25">
      <c r="A43" s="101"/>
      <c r="B43" s="448"/>
      <c r="C43" s="448"/>
      <c r="D43" s="156"/>
      <c r="E43" s="155"/>
      <c r="F43" s="101"/>
      <c r="G43" s="101"/>
      <c r="H43" s="33"/>
      <c r="I43" s="33"/>
      <c r="J43" s="33"/>
      <c r="K43" s="33"/>
    </row>
    <row r="44" spans="1:11" ht="14.25">
      <c r="A44" s="101"/>
      <c r="B44" s="448"/>
      <c r="C44" s="448"/>
      <c r="D44" s="156"/>
      <c r="E44" s="155"/>
      <c r="F44" s="101"/>
      <c r="G44" s="101"/>
      <c r="H44" s="33"/>
      <c r="I44" s="33"/>
      <c r="J44" s="33"/>
      <c r="K44" s="33"/>
    </row>
    <row r="45" spans="1:11" ht="14.25">
      <c r="A45" s="101"/>
      <c r="B45" s="448"/>
      <c r="C45" s="448"/>
      <c r="D45" s="156"/>
      <c r="E45" s="155"/>
      <c r="F45" s="101"/>
      <c r="G45" s="101"/>
      <c r="H45" s="33"/>
      <c r="I45" s="33"/>
      <c r="J45" s="33"/>
      <c r="K45" s="33"/>
    </row>
    <row r="46" spans="1:11" ht="15" thickBot="1">
      <c r="A46" s="101"/>
      <c r="B46" s="449"/>
      <c r="C46" s="449"/>
      <c r="D46" s="158"/>
      <c r="E46" s="159"/>
      <c r="F46" s="101"/>
      <c r="G46" s="101"/>
      <c r="H46" s="33"/>
      <c r="I46" s="33"/>
      <c r="J46" s="33"/>
      <c r="K46" s="33"/>
    </row>
    <row r="47" spans="1:11" ht="14.25">
      <c r="A47" s="101"/>
      <c r="B47" s="172"/>
      <c r="C47" s="173"/>
      <c r="D47" s="160"/>
      <c r="E47" s="161"/>
      <c r="F47" s="101"/>
      <c r="G47" s="101"/>
      <c r="H47" s="33"/>
      <c r="I47" s="33"/>
      <c r="J47" s="33"/>
      <c r="K47" s="33"/>
    </row>
    <row r="48" spans="1:11" ht="14.25" customHeight="1">
      <c r="A48" s="101"/>
      <c r="B48" s="425">
        <f>B39+1</f>
        <v>41704</v>
      </c>
      <c r="C48" s="426" t="str">
        <f>CHOOSE(WEEKDAY(B48,2),"星期一","星期二","星期三","星期四","星期五","星期六","星期日")</f>
        <v>星期四</v>
      </c>
      <c r="D48" s="162"/>
      <c r="E48" s="163"/>
      <c r="F48" s="101"/>
      <c r="G48" s="101"/>
      <c r="H48" s="33"/>
      <c r="I48" s="33"/>
      <c r="J48" s="33"/>
      <c r="K48" s="33"/>
    </row>
    <row r="49" spans="1:11" ht="14.25" customHeight="1">
      <c r="A49" s="101"/>
      <c r="B49" s="425"/>
      <c r="C49" s="427"/>
      <c r="D49" s="164"/>
      <c r="E49" s="165"/>
      <c r="F49" s="101"/>
      <c r="G49" s="101"/>
      <c r="H49" s="33"/>
      <c r="I49" s="33"/>
      <c r="J49" s="33"/>
      <c r="K49" s="33"/>
    </row>
    <row r="50" spans="1:11" ht="14.25">
      <c r="A50" s="101"/>
      <c r="B50" s="422"/>
      <c r="C50" s="422"/>
      <c r="D50" s="166"/>
      <c r="E50" s="167"/>
      <c r="F50" s="101"/>
      <c r="G50" s="101"/>
      <c r="H50" s="33"/>
      <c r="I50" s="33"/>
      <c r="J50" s="33"/>
      <c r="K50" s="33"/>
    </row>
    <row r="51" spans="1:11" ht="14.25">
      <c r="A51" s="101"/>
      <c r="B51" s="422"/>
      <c r="C51" s="422"/>
      <c r="D51" s="166"/>
      <c r="E51" s="165"/>
      <c r="F51" s="101"/>
      <c r="G51" s="101"/>
      <c r="H51" s="33"/>
      <c r="I51" s="33"/>
      <c r="J51" s="33"/>
      <c r="K51" s="33"/>
    </row>
    <row r="52" spans="1:11" ht="14.25">
      <c r="A52" s="101"/>
      <c r="B52" s="422"/>
      <c r="C52" s="422"/>
      <c r="D52" s="166"/>
      <c r="E52" s="165"/>
      <c r="F52" s="101"/>
      <c r="G52" s="101"/>
      <c r="H52" s="33"/>
      <c r="I52" s="33"/>
      <c r="J52" s="33"/>
      <c r="K52" s="33"/>
    </row>
    <row r="53" spans="1:11" ht="14.25">
      <c r="A53" s="101"/>
      <c r="B53" s="422"/>
      <c r="C53" s="422"/>
      <c r="D53" s="166"/>
      <c r="E53" s="165"/>
      <c r="F53" s="101"/>
      <c r="G53" s="101"/>
      <c r="H53" s="33"/>
      <c r="I53" s="33"/>
      <c r="J53" s="33"/>
      <c r="K53" s="33"/>
    </row>
    <row r="54" spans="1:11" ht="14.25">
      <c r="A54" s="101"/>
      <c r="B54" s="422"/>
      <c r="C54" s="422"/>
      <c r="D54" s="166"/>
      <c r="E54" s="165"/>
      <c r="F54" s="101"/>
      <c r="G54" s="101"/>
      <c r="H54" s="33"/>
      <c r="I54" s="33"/>
      <c r="J54" s="33"/>
      <c r="K54" s="33"/>
    </row>
    <row r="55" spans="1:11" ht="15" thickBot="1">
      <c r="A55" s="101"/>
      <c r="B55" s="431"/>
      <c r="C55" s="431"/>
      <c r="D55" s="168"/>
      <c r="E55" s="169"/>
      <c r="F55" s="101"/>
      <c r="G55" s="101"/>
      <c r="H55" s="33"/>
      <c r="I55" s="33"/>
      <c r="J55" s="33"/>
      <c r="K55" s="33"/>
    </row>
    <row r="56" spans="1:11" ht="14.25">
      <c r="A56" s="101"/>
      <c r="B56" s="129"/>
      <c r="C56" s="130"/>
      <c r="D56" s="170"/>
      <c r="E56" s="171"/>
      <c r="F56" s="101"/>
      <c r="G56" s="101"/>
      <c r="H56" s="33"/>
      <c r="I56" s="33"/>
      <c r="J56" s="33"/>
      <c r="K56" s="33"/>
    </row>
    <row r="57" spans="1:11" ht="14.25" customHeight="1">
      <c r="A57" s="101"/>
      <c r="B57" s="445">
        <f>B48+1</f>
        <v>41705</v>
      </c>
      <c r="C57" s="446" t="str">
        <f>CHOOSE(WEEKDAY(B57,2),"星期一","星期二","星期三","星期四","星期五","星期六","星期日")</f>
        <v>星期五</v>
      </c>
      <c r="D57" s="152"/>
      <c r="E57" s="153"/>
      <c r="F57" s="101"/>
      <c r="G57" s="101"/>
      <c r="H57" s="33"/>
      <c r="I57" s="33"/>
      <c r="J57" s="33"/>
      <c r="K57" s="33"/>
    </row>
    <row r="58" spans="1:11" ht="14.25" customHeight="1">
      <c r="A58" s="101"/>
      <c r="B58" s="445"/>
      <c r="C58" s="447"/>
      <c r="D58" s="154"/>
      <c r="E58" s="155"/>
      <c r="F58" s="101"/>
      <c r="G58" s="101"/>
      <c r="H58" s="33"/>
      <c r="I58" s="33"/>
      <c r="J58" s="33"/>
      <c r="K58" s="33"/>
    </row>
    <row r="59" spans="1:11" ht="14.25">
      <c r="A59" s="101"/>
      <c r="B59" s="448"/>
      <c r="C59" s="448"/>
      <c r="D59" s="156"/>
      <c r="E59" s="157"/>
      <c r="F59" s="101"/>
      <c r="G59" s="101"/>
      <c r="H59" s="33"/>
      <c r="I59" s="33"/>
      <c r="J59" s="33"/>
      <c r="K59" s="33"/>
    </row>
    <row r="60" spans="1:11" ht="14.25">
      <c r="A60" s="101"/>
      <c r="B60" s="448"/>
      <c r="C60" s="448"/>
      <c r="D60" s="156"/>
      <c r="E60" s="155"/>
      <c r="F60" s="101"/>
      <c r="G60" s="101"/>
      <c r="H60" s="33"/>
      <c r="I60" s="33"/>
      <c r="J60" s="33"/>
      <c r="K60" s="33"/>
    </row>
    <row r="61" spans="1:11" ht="14.25">
      <c r="A61" s="101"/>
      <c r="B61" s="448"/>
      <c r="C61" s="448"/>
      <c r="D61" s="156"/>
      <c r="E61" s="155"/>
      <c r="F61" s="101"/>
      <c r="G61" s="101"/>
      <c r="H61" s="33"/>
      <c r="I61" s="33"/>
      <c r="J61" s="33"/>
      <c r="K61" s="33"/>
    </row>
    <row r="62" spans="1:11" ht="14.25">
      <c r="A62" s="101"/>
      <c r="B62" s="448"/>
      <c r="C62" s="448"/>
      <c r="D62" s="156"/>
      <c r="E62" s="155"/>
      <c r="F62" s="101"/>
      <c r="G62" s="101"/>
      <c r="H62" s="33"/>
      <c r="I62" s="33"/>
      <c r="J62" s="33"/>
      <c r="K62" s="33"/>
    </row>
    <row r="63" spans="1:11" ht="14.25">
      <c r="A63" s="101"/>
      <c r="B63" s="448"/>
      <c r="C63" s="448"/>
      <c r="D63" s="156"/>
      <c r="E63" s="155"/>
      <c r="F63" s="101"/>
      <c r="G63" s="101"/>
      <c r="H63" s="33"/>
      <c r="I63" s="33"/>
      <c r="J63" s="33"/>
      <c r="K63" s="33"/>
    </row>
    <row r="64" spans="1:11" ht="15" thickBot="1">
      <c r="A64" s="101"/>
      <c r="B64" s="449"/>
      <c r="C64" s="449"/>
      <c r="D64" s="158"/>
      <c r="E64" s="159"/>
      <c r="F64" s="101"/>
      <c r="G64" s="101"/>
      <c r="H64" s="33"/>
      <c r="I64" s="33"/>
      <c r="J64" s="33"/>
      <c r="K64" s="33"/>
    </row>
    <row r="65" spans="1:11" ht="14.25">
      <c r="A65" s="101"/>
      <c r="B65" s="118"/>
      <c r="C65" s="119"/>
      <c r="D65" s="160"/>
      <c r="E65" s="161"/>
      <c r="F65" s="101"/>
      <c r="G65" s="101"/>
      <c r="H65" s="33"/>
      <c r="I65" s="33"/>
      <c r="J65" s="33"/>
      <c r="K65" s="33"/>
    </row>
    <row r="66" spans="1:11" ht="14.25" customHeight="1">
      <c r="A66" s="101"/>
      <c r="B66" s="425">
        <f>B57+1</f>
        <v>41706</v>
      </c>
      <c r="C66" s="426" t="str">
        <f>CHOOSE(WEEKDAY(B66,2),"星期一","星期二","星期三","星期四","星期五","星期六","星期日")</f>
        <v>星期六</v>
      </c>
      <c r="D66" s="162"/>
      <c r="E66" s="163"/>
      <c r="F66" s="101"/>
      <c r="G66" s="101"/>
      <c r="H66" s="33"/>
      <c r="I66" s="33"/>
      <c r="J66" s="33"/>
      <c r="K66" s="33"/>
    </row>
    <row r="67" spans="1:11" ht="14.25" customHeight="1">
      <c r="A67" s="101"/>
      <c r="B67" s="425"/>
      <c r="C67" s="427"/>
      <c r="D67" s="164"/>
      <c r="E67" s="165"/>
      <c r="F67" s="101"/>
      <c r="G67" s="101"/>
      <c r="H67" s="33"/>
      <c r="I67" s="33"/>
      <c r="J67" s="33"/>
      <c r="K67" s="33"/>
    </row>
    <row r="68" spans="1:11" ht="14.25">
      <c r="A68" s="101"/>
      <c r="B68" s="422"/>
      <c r="C68" s="422"/>
      <c r="D68" s="166"/>
      <c r="E68" s="167"/>
      <c r="F68" s="101"/>
      <c r="G68" s="101"/>
      <c r="H68" s="33"/>
      <c r="I68" s="33"/>
      <c r="J68" s="33"/>
      <c r="K68" s="33"/>
    </row>
    <row r="69" spans="1:11" ht="14.25">
      <c r="A69" s="101"/>
      <c r="B69" s="422"/>
      <c r="C69" s="422"/>
      <c r="D69" s="166"/>
      <c r="E69" s="165"/>
      <c r="F69" s="101"/>
      <c r="G69" s="101"/>
      <c r="H69" s="33"/>
      <c r="I69" s="33"/>
      <c r="J69" s="33"/>
      <c r="K69" s="33"/>
    </row>
    <row r="70" spans="1:11" ht="14.25">
      <c r="A70" s="101"/>
      <c r="B70" s="422"/>
      <c r="C70" s="422"/>
      <c r="D70" s="166"/>
      <c r="E70" s="165"/>
      <c r="F70" s="101"/>
      <c r="G70" s="101"/>
      <c r="H70" s="33"/>
      <c r="I70" s="33"/>
      <c r="J70" s="33"/>
      <c r="K70" s="33"/>
    </row>
    <row r="71" spans="1:11" ht="14.25">
      <c r="A71" s="101"/>
      <c r="B71" s="422"/>
      <c r="C71" s="422"/>
      <c r="D71" s="166"/>
      <c r="E71" s="165"/>
      <c r="F71" s="101"/>
      <c r="G71" s="101"/>
      <c r="H71" s="33"/>
      <c r="I71" s="33"/>
      <c r="J71" s="33"/>
      <c r="K71" s="33"/>
    </row>
    <row r="72" spans="1:11" ht="14.25">
      <c r="A72" s="101"/>
      <c r="B72" s="422"/>
      <c r="C72" s="422"/>
      <c r="D72" s="166"/>
      <c r="E72" s="165"/>
      <c r="F72" s="101"/>
      <c r="G72" s="101"/>
      <c r="H72" s="33"/>
      <c r="I72" s="33"/>
      <c r="J72" s="33"/>
      <c r="K72" s="33"/>
    </row>
    <row r="73" spans="1:11" ht="15" thickBot="1">
      <c r="A73" s="101"/>
      <c r="B73" s="431"/>
      <c r="C73" s="431"/>
      <c r="D73" s="168"/>
      <c r="E73" s="169"/>
      <c r="F73" s="101"/>
      <c r="G73" s="101"/>
      <c r="H73" s="33"/>
      <c r="I73" s="33"/>
      <c r="J73" s="33"/>
      <c r="K73" s="33"/>
    </row>
    <row r="74" spans="1:11" ht="14.25">
      <c r="A74" s="101"/>
      <c r="B74" s="129"/>
      <c r="C74" s="130"/>
      <c r="D74" s="170"/>
      <c r="E74" s="171"/>
      <c r="F74" s="101"/>
      <c r="G74" s="101"/>
      <c r="H74" s="33"/>
      <c r="I74" s="33"/>
      <c r="J74" s="33"/>
      <c r="K74" s="33"/>
    </row>
    <row r="75" spans="1:11" ht="14.25" customHeight="1">
      <c r="A75" s="101"/>
      <c r="B75" s="445">
        <f>B66+1</f>
        <v>41707</v>
      </c>
      <c r="C75" s="446" t="str">
        <f>CHOOSE(WEEKDAY(B75,2),"星期一","星期二","星期三","星期四","星期五","星期六","星期日")</f>
        <v>星期日</v>
      </c>
      <c r="D75" s="152"/>
      <c r="E75" s="153"/>
      <c r="F75" s="101"/>
      <c r="G75" s="101"/>
      <c r="H75" s="33"/>
      <c r="I75" s="33"/>
      <c r="J75" s="33"/>
      <c r="K75" s="33"/>
    </row>
    <row r="76" spans="1:11" ht="14.25" customHeight="1">
      <c r="A76" s="101"/>
      <c r="B76" s="445"/>
      <c r="C76" s="447"/>
      <c r="D76" s="154"/>
      <c r="E76" s="155"/>
      <c r="F76" s="101"/>
      <c r="G76" s="101"/>
      <c r="H76" s="33"/>
      <c r="I76" s="33"/>
      <c r="J76" s="33"/>
      <c r="K76" s="33"/>
    </row>
    <row r="77" spans="1:11" ht="14.25">
      <c r="A77" s="101"/>
      <c r="B77" s="448"/>
      <c r="C77" s="448"/>
      <c r="D77" s="156"/>
      <c r="E77" s="157"/>
      <c r="F77" s="101"/>
      <c r="G77" s="101"/>
      <c r="H77" s="33"/>
      <c r="I77" s="33"/>
      <c r="J77" s="33"/>
      <c r="K77" s="33"/>
    </row>
    <row r="78" spans="1:11" ht="14.25">
      <c r="A78" s="101"/>
      <c r="B78" s="448"/>
      <c r="C78" s="448"/>
      <c r="D78" s="156"/>
      <c r="E78" s="155"/>
      <c r="F78" s="101"/>
      <c r="G78" s="101"/>
      <c r="H78" s="33"/>
      <c r="I78" s="33"/>
      <c r="J78" s="33"/>
      <c r="K78" s="33"/>
    </row>
    <row r="79" spans="1:11" ht="14.25">
      <c r="A79" s="101"/>
      <c r="B79" s="448"/>
      <c r="C79" s="448"/>
      <c r="D79" s="156"/>
      <c r="E79" s="155"/>
      <c r="F79" s="101"/>
      <c r="G79" s="101"/>
      <c r="H79" s="33"/>
      <c r="I79" s="33"/>
      <c r="J79" s="33"/>
      <c r="K79" s="33"/>
    </row>
    <row r="80" spans="1:11" ht="14.25">
      <c r="A80" s="101"/>
      <c r="B80" s="448"/>
      <c r="C80" s="448"/>
      <c r="D80" s="156"/>
      <c r="E80" s="155"/>
      <c r="F80" s="101"/>
      <c r="G80" s="101"/>
      <c r="H80" s="33"/>
      <c r="I80" s="33"/>
      <c r="J80" s="33"/>
      <c r="K80" s="33"/>
    </row>
    <row r="81" spans="1:11" ht="14.25">
      <c r="A81" s="101"/>
      <c r="B81" s="448"/>
      <c r="C81" s="448"/>
      <c r="D81" s="156"/>
      <c r="E81" s="155"/>
      <c r="F81" s="101"/>
      <c r="G81" s="101"/>
      <c r="H81" s="33"/>
      <c r="I81" s="33"/>
      <c r="J81" s="33"/>
      <c r="K81" s="33"/>
    </row>
    <row r="82" spans="1:11" ht="15" thickBot="1">
      <c r="A82" s="101"/>
      <c r="B82" s="449"/>
      <c r="C82" s="449"/>
      <c r="D82" s="158"/>
      <c r="E82" s="159"/>
      <c r="F82" s="101"/>
      <c r="G82" s="101"/>
      <c r="H82" s="33"/>
      <c r="I82" s="33"/>
      <c r="J82" s="33"/>
      <c r="K82" s="33"/>
    </row>
    <row r="83" spans="1:11" ht="14.25">
      <c r="A83" s="101"/>
      <c r="B83" s="118"/>
      <c r="C83" s="119"/>
      <c r="D83" s="160"/>
      <c r="E83" s="161"/>
      <c r="F83" s="101"/>
      <c r="G83" s="101"/>
      <c r="H83" s="33"/>
      <c r="I83" s="33"/>
      <c r="J83" s="33"/>
      <c r="K83" s="33"/>
    </row>
    <row r="84" spans="1:11" ht="14.25" customHeight="1">
      <c r="A84" s="101"/>
      <c r="B84" s="425">
        <f>B75+1</f>
        <v>41708</v>
      </c>
      <c r="C84" s="426" t="str">
        <f>CHOOSE(WEEKDAY(B84,2),"星期一","星期二","星期三","星期四","星期五","星期六","星期日")</f>
        <v>星期一</v>
      </c>
      <c r="D84" s="174"/>
      <c r="E84" s="163"/>
      <c r="F84" s="101"/>
      <c r="G84" s="101"/>
      <c r="H84" s="33"/>
      <c r="I84" s="33"/>
      <c r="J84" s="33"/>
      <c r="K84" s="33"/>
    </row>
    <row r="85" spans="1:11" ht="14.25" customHeight="1">
      <c r="A85" s="101"/>
      <c r="B85" s="425"/>
      <c r="C85" s="427"/>
      <c r="D85" s="175"/>
      <c r="E85" s="165"/>
      <c r="F85" s="101"/>
      <c r="G85" s="101"/>
      <c r="H85" s="33"/>
      <c r="I85" s="33"/>
      <c r="J85" s="33"/>
      <c r="K85" s="33"/>
    </row>
    <row r="86" spans="1:11" ht="14.25">
      <c r="A86" s="101"/>
      <c r="B86" s="422"/>
      <c r="C86" s="422"/>
      <c r="D86" s="166"/>
      <c r="E86" s="167"/>
      <c r="F86" s="101"/>
      <c r="G86" s="101"/>
      <c r="H86" s="33"/>
      <c r="I86" s="33"/>
      <c r="J86" s="33"/>
      <c r="K86" s="33"/>
    </row>
    <row r="87" spans="1:11" ht="14.25">
      <c r="A87" s="101"/>
      <c r="B87" s="422"/>
      <c r="C87" s="422"/>
      <c r="D87" s="166"/>
      <c r="E87" s="165"/>
      <c r="F87" s="101"/>
      <c r="G87" s="101"/>
      <c r="H87" s="33"/>
      <c r="I87" s="33"/>
      <c r="J87" s="33"/>
      <c r="K87" s="33"/>
    </row>
    <row r="88" spans="1:11" ht="14.25">
      <c r="A88" s="101"/>
      <c r="B88" s="422"/>
      <c r="C88" s="422"/>
      <c r="D88" s="166"/>
      <c r="E88" s="165"/>
      <c r="F88" s="101"/>
      <c r="G88" s="101"/>
      <c r="H88" s="33"/>
      <c r="I88" s="33"/>
      <c r="J88" s="33"/>
      <c r="K88" s="33"/>
    </row>
    <row r="89" spans="1:11" ht="14.25">
      <c r="A89" s="101"/>
      <c r="B89" s="422"/>
      <c r="C89" s="422"/>
      <c r="D89" s="166"/>
      <c r="E89" s="165"/>
      <c r="F89" s="101"/>
      <c r="G89" s="101"/>
      <c r="H89" s="33"/>
      <c r="I89" s="33"/>
      <c r="J89" s="33"/>
      <c r="K89" s="33"/>
    </row>
    <row r="90" spans="1:11" ht="14.25">
      <c r="A90" s="101"/>
      <c r="B90" s="422"/>
      <c r="C90" s="422"/>
      <c r="D90" s="166"/>
      <c r="E90" s="165"/>
      <c r="F90" s="101"/>
      <c r="G90" s="101"/>
      <c r="H90" s="33"/>
      <c r="I90" s="33"/>
      <c r="J90" s="33"/>
      <c r="K90" s="33"/>
    </row>
    <row r="91" spans="1:11" ht="15" thickBot="1">
      <c r="A91" s="101"/>
      <c r="B91" s="431"/>
      <c r="C91" s="431"/>
      <c r="D91" s="168"/>
      <c r="E91" s="169"/>
      <c r="F91" s="101"/>
      <c r="G91" s="101"/>
      <c r="H91" s="33"/>
      <c r="I91" s="33"/>
      <c r="J91" s="33"/>
      <c r="K91" s="33"/>
    </row>
    <row r="92" spans="1:11" ht="14.25">
      <c r="A92" s="101"/>
      <c r="B92" s="129"/>
      <c r="C92" s="130"/>
      <c r="D92" s="170"/>
      <c r="E92" s="171"/>
      <c r="F92" s="101"/>
      <c r="G92" s="101"/>
      <c r="H92" s="33"/>
      <c r="I92" s="33"/>
      <c r="J92" s="33"/>
      <c r="K92" s="33"/>
    </row>
    <row r="93" spans="1:11" ht="14.25" customHeight="1">
      <c r="A93" s="101"/>
      <c r="B93" s="445">
        <f>B84+1</f>
        <v>41709</v>
      </c>
      <c r="C93" s="446" t="str">
        <f>CHOOSE(WEEKDAY(B93,2),"星期一","星期二","星期三","星期四","星期五","星期六","星期日")</f>
        <v>星期二</v>
      </c>
      <c r="D93" s="152"/>
      <c r="E93" s="153"/>
      <c r="F93" s="101"/>
      <c r="G93" s="101"/>
      <c r="H93" s="33"/>
      <c r="I93" s="33"/>
      <c r="J93" s="33"/>
      <c r="K93" s="33"/>
    </row>
    <row r="94" spans="1:11" ht="14.25" customHeight="1">
      <c r="A94" s="101"/>
      <c r="B94" s="445"/>
      <c r="C94" s="447"/>
      <c r="D94" s="154"/>
      <c r="E94" s="155"/>
      <c r="F94" s="101"/>
      <c r="G94" s="101"/>
      <c r="H94" s="33"/>
      <c r="I94" s="33"/>
      <c r="J94" s="33"/>
      <c r="K94" s="33"/>
    </row>
    <row r="95" spans="1:11" ht="14.25">
      <c r="A95" s="101"/>
      <c r="B95" s="448"/>
      <c r="C95" s="448"/>
      <c r="D95" s="156"/>
      <c r="E95" s="157"/>
      <c r="F95" s="101"/>
      <c r="G95" s="101"/>
      <c r="H95" s="33"/>
      <c r="I95" s="33"/>
      <c r="J95" s="33"/>
      <c r="K95" s="33"/>
    </row>
    <row r="96" spans="1:11" ht="14.25">
      <c r="A96" s="101"/>
      <c r="B96" s="448"/>
      <c r="C96" s="448"/>
      <c r="D96" s="156"/>
      <c r="E96" s="155"/>
      <c r="F96" s="101"/>
      <c r="G96" s="101"/>
      <c r="H96" s="33"/>
      <c r="I96" s="33"/>
      <c r="J96" s="33"/>
      <c r="K96" s="33"/>
    </row>
    <row r="97" spans="1:11" ht="14.25">
      <c r="A97" s="101"/>
      <c r="B97" s="448"/>
      <c r="C97" s="448"/>
      <c r="D97" s="156"/>
      <c r="E97" s="155"/>
      <c r="F97" s="101"/>
      <c r="G97" s="101"/>
      <c r="H97" s="33"/>
      <c r="I97" s="33"/>
      <c r="J97" s="33"/>
      <c r="K97" s="33"/>
    </row>
    <row r="98" spans="1:11" ht="14.25">
      <c r="A98" s="101"/>
      <c r="B98" s="448"/>
      <c r="C98" s="448"/>
      <c r="D98" s="156"/>
      <c r="E98" s="155"/>
      <c r="F98" s="101"/>
      <c r="G98" s="101"/>
      <c r="H98" s="33"/>
      <c r="I98" s="33"/>
      <c r="J98" s="33"/>
      <c r="K98" s="33"/>
    </row>
    <row r="99" spans="1:11" ht="14.25">
      <c r="A99" s="101"/>
      <c r="B99" s="448"/>
      <c r="C99" s="448"/>
      <c r="D99" s="156"/>
      <c r="E99" s="155"/>
      <c r="F99" s="101"/>
      <c r="G99" s="101"/>
      <c r="H99" s="33"/>
      <c r="I99" s="33"/>
      <c r="J99" s="33"/>
      <c r="K99" s="33"/>
    </row>
    <row r="100" spans="1:11" ht="15" thickBot="1">
      <c r="A100" s="101"/>
      <c r="B100" s="449"/>
      <c r="C100" s="449"/>
      <c r="D100" s="158"/>
      <c r="E100" s="159"/>
      <c r="F100" s="101"/>
      <c r="G100" s="101"/>
      <c r="H100" s="33"/>
      <c r="I100" s="33"/>
      <c r="J100" s="33"/>
      <c r="K100" s="33"/>
    </row>
    <row r="101" spans="1:11" ht="14.25">
      <c r="A101" s="101"/>
      <c r="B101" s="118"/>
      <c r="C101" s="119"/>
      <c r="D101" s="160"/>
      <c r="E101" s="161"/>
      <c r="F101" s="101"/>
      <c r="G101" s="101"/>
      <c r="H101" s="33"/>
      <c r="I101" s="33"/>
      <c r="J101" s="33"/>
      <c r="K101" s="33"/>
    </row>
    <row r="102" spans="1:11" ht="14.25" customHeight="1">
      <c r="A102" s="101"/>
      <c r="B102" s="425">
        <f>B93+1</f>
        <v>41710</v>
      </c>
      <c r="C102" s="426" t="str">
        <f>CHOOSE(WEEKDAY(B102,2),"星期一","星期二","星期三","星期四","星期五","星期六","星期日")</f>
        <v>星期三</v>
      </c>
      <c r="D102" s="162"/>
      <c r="E102" s="163"/>
      <c r="F102" s="101"/>
      <c r="G102" s="101"/>
      <c r="H102" s="33"/>
      <c r="I102" s="33"/>
      <c r="J102" s="33"/>
      <c r="K102" s="33"/>
    </row>
    <row r="103" spans="1:11" ht="14.25" customHeight="1">
      <c r="A103" s="101"/>
      <c r="B103" s="425"/>
      <c r="C103" s="427"/>
      <c r="D103" s="164"/>
      <c r="E103" s="165"/>
      <c r="F103" s="101"/>
      <c r="G103" s="101"/>
      <c r="H103" s="33"/>
      <c r="I103" s="33"/>
      <c r="J103" s="33"/>
      <c r="K103" s="33"/>
    </row>
    <row r="104" spans="1:11" ht="14.25">
      <c r="A104" s="101"/>
      <c r="B104" s="422"/>
      <c r="C104" s="422"/>
      <c r="D104" s="166"/>
      <c r="E104" s="167"/>
      <c r="F104" s="101"/>
      <c r="G104" s="101"/>
      <c r="H104" s="33"/>
      <c r="I104" s="33"/>
      <c r="J104" s="33"/>
      <c r="K104" s="33"/>
    </row>
    <row r="105" spans="1:11" ht="14.25">
      <c r="A105" s="101"/>
      <c r="B105" s="422"/>
      <c r="C105" s="422"/>
      <c r="D105" s="166"/>
      <c r="E105" s="165"/>
      <c r="F105" s="101"/>
      <c r="G105" s="101"/>
      <c r="H105" s="33"/>
      <c r="I105" s="33"/>
      <c r="J105" s="33"/>
      <c r="K105" s="33"/>
    </row>
    <row r="106" spans="1:11" ht="14.25">
      <c r="A106" s="101"/>
      <c r="B106" s="422"/>
      <c r="C106" s="422"/>
      <c r="D106" s="166"/>
      <c r="E106" s="165"/>
      <c r="F106" s="101"/>
      <c r="G106" s="101"/>
      <c r="H106" s="33"/>
      <c r="I106" s="33"/>
      <c r="J106" s="33"/>
      <c r="K106" s="33"/>
    </row>
    <row r="107" spans="1:11" ht="14.25">
      <c r="A107" s="101"/>
      <c r="B107" s="422"/>
      <c r="C107" s="422"/>
      <c r="D107" s="166"/>
      <c r="E107" s="165"/>
      <c r="F107" s="101"/>
      <c r="G107" s="101"/>
      <c r="H107" s="33"/>
      <c r="I107" s="33"/>
      <c r="J107" s="33"/>
      <c r="K107" s="33"/>
    </row>
    <row r="108" spans="1:11" ht="14.25">
      <c r="A108" s="101"/>
      <c r="B108" s="422"/>
      <c r="C108" s="422"/>
      <c r="D108" s="166"/>
      <c r="E108" s="165"/>
      <c r="F108" s="101"/>
      <c r="G108" s="101"/>
      <c r="H108" s="33"/>
      <c r="I108" s="33"/>
      <c r="J108" s="33"/>
      <c r="K108" s="33"/>
    </row>
    <row r="109" spans="1:11" ht="15" thickBot="1">
      <c r="A109" s="101"/>
      <c r="B109" s="431"/>
      <c r="C109" s="431"/>
      <c r="D109" s="168"/>
      <c r="E109" s="169"/>
      <c r="F109" s="101"/>
      <c r="G109" s="101"/>
      <c r="H109" s="33"/>
      <c r="I109" s="33"/>
      <c r="J109" s="33"/>
      <c r="K109" s="33"/>
    </row>
    <row r="110" spans="1:11" ht="14.25">
      <c r="A110" s="101"/>
      <c r="B110" s="129"/>
      <c r="C110" s="130"/>
      <c r="D110" s="170"/>
      <c r="E110" s="171"/>
      <c r="F110" s="101"/>
      <c r="G110" s="101"/>
      <c r="H110" s="33"/>
      <c r="I110" s="33"/>
      <c r="J110" s="33"/>
      <c r="K110" s="33"/>
    </row>
    <row r="111" spans="1:11" ht="14.25" customHeight="1">
      <c r="A111" s="101"/>
      <c r="B111" s="445">
        <f>B102+1</f>
        <v>41711</v>
      </c>
      <c r="C111" s="446" t="str">
        <f>CHOOSE(WEEKDAY(B111,2),"星期一","星期二","星期三","星期四","星期五","星期六","星期日")</f>
        <v>星期四</v>
      </c>
      <c r="D111" s="152"/>
      <c r="E111" s="153"/>
      <c r="F111" s="101"/>
      <c r="G111" s="101"/>
      <c r="H111" s="33"/>
      <c r="I111" s="33"/>
      <c r="J111" s="33"/>
      <c r="K111" s="33"/>
    </row>
    <row r="112" spans="1:11" ht="14.25" customHeight="1">
      <c r="A112" s="101"/>
      <c r="B112" s="445"/>
      <c r="C112" s="447"/>
      <c r="D112" s="154"/>
      <c r="E112" s="155"/>
      <c r="F112" s="101"/>
      <c r="G112" s="101"/>
      <c r="H112" s="33"/>
      <c r="I112" s="33"/>
      <c r="J112" s="33"/>
      <c r="K112" s="33"/>
    </row>
    <row r="113" spans="1:11" ht="14.25">
      <c r="A113" s="101"/>
      <c r="B113" s="448"/>
      <c r="C113" s="448"/>
      <c r="D113" s="156"/>
      <c r="E113" s="157"/>
      <c r="F113" s="101"/>
      <c r="G113" s="101"/>
      <c r="H113" s="33"/>
      <c r="I113" s="33"/>
      <c r="J113" s="33"/>
      <c r="K113" s="33"/>
    </row>
    <row r="114" spans="1:11" ht="14.25">
      <c r="A114" s="101"/>
      <c r="B114" s="448"/>
      <c r="C114" s="448"/>
      <c r="D114" s="156"/>
      <c r="E114" s="155"/>
      <c r="F114" s="101"/>
      <c r="G114" s="101"/>
      <c r="H114" s="33"/>
      <c r="I114" s="33"/>
      <c r="J114" s="33"/>
      <c r="K114" s="33"/>
    </row>
    <row r="115" spans="1:11" ht="14.25">
      <c r="A115" s="101"/>
      <c r="B115" s="448"/>
      <c r="C115" s="448"/>
      <c r="D115" s="156"/>
      <c r="E115" s="155"/>
      <c r="F115" s="101"/>
      <c r="G115" s="101"/>
      <c r="H115" s="33"/>
      <c r="I115" s="33"/>
      <c r="J115" s="33"/>
      <c r="K115" s="33"/>
    </row>
    <row r="116" spans="1:11" ht="14.25">
      <c r="A116" s="101"/>
      <c r="B116" s="448"/>
      <c r="C116" s="448"/>
      <c r="D116" s="156"/>
      <c r="E116" s="155"/>
      <c r="F116" s="101"/>
      <c r="G116" s="101"/>
      <c r="H116" s="33"/>
      <c r="I116" s="33"/>
      <c r="J116" s="33"/>
      <c r="K116" s="33"/>
    </row>
    <row r="117" spans="1:11" ht="14.25">
      <c r="A117" s="101"/>
      <c r="B117" s="448"/>
      <c r="C117" s="448"/>
      <c r="D117" s="156"/>
      <c r="E117" s="155"/>
      <c r="F117" s="101"/>
      <c r="G117" s="101"/>
      <c r="H117" s="33"/>
      <c r="I117" s="33"/>
      <c r="J117" s="33"/>
      <c r="K117" s="33"/>
    </row>
    <row r="118" spans="1:11" ht="15" thickBot="1">
      <c r="A118" s="101"/>
      <c r="B118" s="449"/>
      <c r="C118" s="449"/>
      <c r="D118" s="158"/>
      <c r="E118" s="159"/>
      <c r="F118" s="101"/>
      <c r="G118" s="101"/>
      <c r="H118" s="33"/>
      <c r="I118" s="33"/>
      <c r="J118" s="33"/>
      <c r="K118" s="33"/>
    </row>
    <row r="119" spans="1:11" ht="14.25">
      <c r="A119" s="101"/>
      <c r="B119" s="118"/>
      <c r="C119" s="119"/>
      <c r="D119" s="160"/>
      <c r="E119" s="161"/>
      <c r="F119" s="101"/>
      <c r="G119" s="101"/>
      <c r="H119" s="33"/>
      <c r="I119" s="33"/>
      <c r="J119" s="33"/>
      <c r="K119" s="33"/>
    </row>
    <row r="120" spans="1:11" ht="14.25" customHeight="1">
      <c r="A120" s="101"/>
      <c r="B120" s="425">
        <f>B111+1</f>
        <v>41712</v>
      </c>
      <c r="C120" s="426" t="str">
        <f>CHOOSE(WEEKDAY(B120,2),"星期一","星期二","星期三","星期四","星期五","星期六","星期日")</f>
        <v>星期五</v>
      </c>
      <c r="D120" s="162"/>
      <c r="E120" s="163"/>
      <c r="F120" s="101"/>
      <c r="G120" s="101"/>
      <c r="H120" s="33"/>
      <c r="I120" s="33"/>
      <c r="J120" s="33"/>
      <c r="K120" s="33"/>
    </row>
    <row r="121" spans="1:11" ht="14.25" customHeight="1">
      <c r="A121" s="101"/>
      <c r="B121" s="425"/>
      <c r="C121" s="427"/>
      <c r="D121" s="164"/>
      <c r="E121" s="165"/>
      <c r="F121" s="101"/>
      <c r="G121" s="101"/>
      <c r="H121" s="33"/>
      <c r="I121" s="33"/>
      <c r="J121" s="33"/>
      <c r="K121" s="33"/>
    </row>
    <row r="122" spans="1:11" ht="14.25">
      <c r="A122" s="101"/>
      <c r="B122" s="422"/>
      <c r="C122" s="422"/>
      <c r="D122" s="166"/>
      <c r="E122" s="167"/>
      <c r="F122" s="101"/>
      <c r="G122" s="101"/>
      <c r="H122" s="33"/>
      <c r="I122" s="33"/>
      <c r="J122" s="33"/>
      <c r="K122" s="33"/>
    </row>
    <row r="123" spans="1:11" ht="14.25">
      <c r="A123" s="101"/>
      <c r="B123" s="422"/>
      <c r="C123" s="422"/>
      <c r="D123" s="166"/>
      <c r="E123" s="165"/>
      <c r="F123" s="101"/>
      <c r="G123" s="101"/>
      <c r="H123" s="33"/>
      <c r="I123" s="33"/>
      <c r="J123" s="33"/>
      <c r="K123" s="33"/>
    </row>
    <row r="124" spans="1:11" ht="14.25">
      <c r="A124" s="101"/>
      <c r="B124" s="422"/>
      <c r="C124" s="422"/>
      <c r="D124" s="166"/>
      <c r="E124" s="165"/>
      <c r="F124" s="101"/>
      <c r="G124" s="101"/>
      <c r="H124" s="33"/>
      <c r="I124" s="33"/>
      <c r="J124" s="33"/>
      <c r="K124" s="33"/>
    </row>
    <row r="125" spans="1:11" ht="14.25">
      <c r="A125" s="101"/>
      <c r="B125" s="422"/>
      <c r="C125" s="422"/>
      <c r="D125" s="166"/>
      <c r="E125" s="165"/>
      <c r="F125" s="101"/>
      <c r="G125" s="101"/>
      <c r="H125" s="33"/>
      <c r="I125" s="33"/>
      <c r="J125" s="33"/>
      <c r="K125" s="33"/>
    </row>
    <row r="126" spans="1:11" ht="14.25">
      <c r="A126" s="101"/>
      <c r="B126" s="422"/>
      <c r="C126" s="422"/>
      <c r="D126" s="166"/>
      <c r="E126" s="165"/>
      <c r="F126" s="101"/>
      <c r="G126" s="101"/>
      <c r="H126" s="33"/>
      <c r="I126" s="33"/>
      <c r="J126" s="33"/>
      <c r="K126" s="33"/>
    </row>
    <row r="127" spans="1:11" ht="15" thickBot="1">
      <c r="A127" s="101"/>
      <c r="B127" s="431"/>
      <c r="C127" s="431"/>
      <c r="D127" s="168"/>
      <c r="E127" s="169"/>
      <c r="F127" s="101"/>
      <c r="G127" s="101"/>
      <c r="H127" s="33"/>
      <c r="I127" s="33"/>
      <c r="J127" s="33"/>
      <c r="K127" s="33"/>
    </row>
    <row r="128" spans="1:11" ht="14.25">
      <c r="A128" s="101"/>
      <c r="B128" s="129"/>
      <c r="C128" s="130"/>
      <c r="D128" s="170"/>
      <c r="E128" s="171"/>
      <c r="F128" s="101"/>
      <c r="G128" s="101"/>
      <c r="H128" s="33"/>
      <c r="I128" s="33"/>
      <c r="J128" s="33"/>
      <c r="K128" s="33"/>
    </row>
    <row r="129" spans="1:11" ht="14.25" customHeight="1">
      <c r="A129" s="101"/>
      <c r="B129" s="445">
        <f>B120+1</f>
        <v>41713</v>
      </c>
      <c r="C129" s="446" t="str">
        <f>CHOOSE(WEEKDAY(B129,2),"星期一","星期二","星期三","星期四","星期五","星期六","星期日")</f>
        <v>星期六</v>
      </c>
      <c r="D129" s="152"/>
      <c r="E129" s="153"/>
      <c r="F129" s="101"/>
      <c r="G129" s="101"/>
      <c r="H129" s="33"/>
      <c r="I129" s="33"/>
      <c r="J129" s="33"/>
      <c r="K129" s="33"/>
    </row>
    <row r="130" spans="1:11" ht="14.25" customHeight="1">
      <c r="A130" s="101"/>
      <c r="B130" s="445"/>
      <c r="C130" s="447"/>
      <c r="D130" s="154"/>
      <c r="E130" s="155"/>
      <c r="F130" s="101"/>
      <c r="G130" s="101"/>
      <c r="H130" s="33"/>
      <c r="I130" s="33"/>
      <c r="J130" s="33"/>
      <c r="K130" s="33"/>
    </row>
    <row r="131" spans="1:11" ht="14.25">
      <c r="A131" s="101"/>
      <c r="B131" s="448"/>
      <c r="C131" s="448"/>
      <c r="D131" s="156"/>
      <c r="E131" s="157"/>
      <c r="F131" s="101"/>
      <c r="G131" s="101"/>
      <c r="H131" s="33"/>
      <c r="I131" s="33"/>
      <c r="J131" s="33"/>
      <c r="K131" s="33"/>
    </row>
    <row r="132" spans="1:11" ht="14.25">
      <c r="A132" s="101"/>
      <c r="B132" s="448"/>
      <c r="C132" s="448"/>
      <c r="D132" s="156"/>
      <c r="E132" s="155"/>
      <c r="F132" s="101"/>
      <c r="G132" s="101"/>
      <c r="H132" s="33"/>
      <c r="I132" s="33"/>
      <c r="J132" s="33"/>
      <c r="K132" s="33"/>
    </row>
    <row r="133" spans="1:11" ht="14.25">
      <c r="A133" s="101"/>
      <c r="B133" s="448"/>
      <c r="C133" s="448"/>
      <c r="D133" s="156"/>
      <c r="E133" s="155"/>
      <c r="F133" s="101"/>
      <c r="G133" s="101"/>
      <c r="H133" s="33"/>
      <c r="I133" s="33"/>
      <c r="J133" s="33"/>
      <c r="K133" s="33"/>
    </row>
    <row r="134" spans="1:11" ht="14.25">
      <c r="A134" s="101"/>
      <c r="B134" s="448"/>
      <c r="C134" s="448"/>
      <c r="D134" s="156"/>
      <c r="E134" s="155"/>
      <c r="F134" s="101"/>
      <c r="G134" s="101"/>
      <c r="H134" s="33"/>
      <c r="I134" s="33"/>
      <c r="J134" s="33"/>
      <c r="K134" s="33"/>
    </row>
    <row r="135" spans="1:11" ht="14.25">
      <c r="A135" s="101"/>
      <c r="B135" s="448"/>
      <c r="C135" s="448"/>
      <c r="D135" s="156"/>
      <c r="E135" s="155"/>
      <c r="F135" s="101"/>
      <c r="G135" s="101"/>
      <c r="H135" s="33"/>
      <c r="I135" s="33"/>
      <c r="J135" s="33"/>
      <c r="K135" s="33"/>
    </row>
    <row r="136" spans="1:11" ht="15" thickBot="1">
      <c r="A136" s="101"/>
      <c r="B136" s="449"/>
      <c r="C136" s="449"/>
      <c r="D136" s="158"/>
      <c r="E136" s="159"/>
      <c r="F136" s="101"/>
      <c r="G136" s="101"/>
      <c r="H136" s="33"/>
      <c r="I136" s="33"/>
      <c r="J136" s="33"/>
      <c r="K136" s="33"/>
    </row>
    <row r="137" spans="1:11" ht="14.25">
      <c r="A137" s="101"/>
      <c r="B137" s="118"/>
      <c r="C137" s="119"/>
      <c r="D137" s="160"/>
      <c r="E137" s="161"/>
      <c r="F137" s="101"/>
      <c r="G137" s="101"/>
      <c r="H137" s="33"/>
      <c r="I137" s="33"/>
      <c r="J137" s="33"/>
      <c r="K137" s="33"/>
    </row>
    <row r="138" spans="1:11" ht="14.25" customHeight="1">
      <c r="A138" s="101"/>
      <c r="B138" s="425">
        <f>B129+1</f>
        <v>41714</v>
      </c>
      <c r="C138" s="426" t="str">
        <f>CHOOSE(WEEKDAY(B138,2),"星期一","星期二","星期三","星期四","星期五","星期六","星期日")</f>
        <v>星期日</v>
      </c>
      <c r="D138" s="162"/>
      <c r="E138" s="163"/>
      <c r="F138" s="101"/>
      <c r="G138" s="101"/>
      <c r="H138" s="33"/>
      <c r="I138" s="33"/>
      <c r="J138" s="33"/>
      <c r="K138" s="33"/>
    </row>
    <row r="139" spans="1:11" ht="14.25" customHeight="1">
      <c r="A139" s="101"/>
      <c r="B139" s="425"/>
      <c r="C139" s="427"/>
      <c r="D139" s="164"/>
      <c r="E139" s="165"/>
      <c r="F139" s="101"/>
      <c r="G139" s="101"/>
      <c r="H139" s="33"/>
      <c r="I139" s="33"/>
      <c r="J139" s="33"/>
      <c r="K139" s="33"/>
    </row>
    <row r="140" spans="1:11" ht="14.25">
      <c r="A140" s="101"/>
      <c r="B140" s="422"/>
      <c r="C140" s="422"/>
      <c r="D140" s="166"/>
      <c r="E140" s="167"/>
      <c r="F140" s="101"/>
      <c r="G140" s="101"/>
      <c r="H140" s="33"/>
      <c r="I140" s="33"/>
      <c r="J140" s="33"/>
      <c r="K140" s="33"/>
    </row>
    <row r="141" spans="1:11" ht="14.25">
      <c r="A141" s="101"/>
      <c r="B141" s="422"/>
      <c r="C141" s="422"/>
      <c r="D141" s="166"/>
      <c r="E141" s="165"/>
      <c r="F141" s="101"/>
      <c r="G141" s="101"/>
      <c r="H141" s="33"/>
      <c r="I141" s="33"/>
      <c r="J141" s="33"/>
      <c r="K141" s="33"/>
    </row>
    <row r="142" spans="1:11" ht="14.25">
      <c r="A142" s="101"/>
      <c r="B142" s="422"/>
      <c r="C142" s="422"/>
      <c r="D142" s="166"/>
      <c r="E142" s="165"/>
      <c r="F142" s="101"/>
      <c r="G142" s="101"/>
      <c r="H142" s="33"/>
      <c r="I142" s="33"/>
      <c r="J142" s="33"/>
      <c r="K142" s="33"/>
    </row>
    <row r="143" spans="1:11" ht="14.25">
      <c r="A143" s="101"/>
      <c r="B143" s="422"/>
      <c r="C143" s="422"/>
      <c r="D143" s="166"/>
      <c r="E143" s="165"/>
      <c r="F143" s="101"/>
      <c r="G143" s="101"/>
      <c r="H143" s="33"/>
      <c r="I143" s="33"/>
      <c r="J143" s="33"/>
      <c r="K143" s="33"/>
    </row>
    <row r="144" spans="1:11" ht="14.25">
      <c r="A144" s="101"/>
      <c r="B144" s="422"/>
      <c r="C144" s="422"/>
      <c r="D144" s="166"/>
      <c r="E144" s="165"/>
      <c r="F144" s="101"/>
      <c r="G144" s="101"/>
      <c r="H144" s="33"/>
      <c r="I144" s="33"/>
      <c r="J144" s="33"/>
      <c r="K144" s="33"/>
    </row>
    <row r="145" spans="1:11" ht="15" thickBot="1">
      <c r="A145" s="101"/>
      <c r="B145" s="431"/>
      <c r="C145" s="431"/>
      <c r="D145" s="168"/>
      <c r="E145" s="169"/>
      <c r="F145" s="101"/>
      <c r="G145" s="101"/>
      <c r="H145" s="33"/>
      <c r="I145" s="33"/>
      <c r="J145" s="33"/>
      <c r="K145" s="33"/>
    </row>
    <row r="146" spans="1:11" ht="14.25">
      <c r="A146" s="101"/>
      <c r="B146" s="129"/>
      <c r="C146" s="130"/>
      <c r="D146" s="170"/>
      <c r="E146" s="171"/>
      <c r="F146" s="101"/>
      <c r="G146" s="101"/>
      <c r="H146" s="33"/>
      <c r="I146" s="33"/>
      <c r="J146" s="33"/>
      <c r="K146" s="33"/>
    </row>
    <row r="147" spans="1:11" ht="14.25" customHeight="1">
      <c r="A147" s="101"/>
      <c r="B147" s="445">
        <f>B138+1</f>
        <v>41715</v>
      </c>
      <c r="C147" s="446" t="str">
        <f>CHOOSE(WEEKDAY(B147,2),"星期一","星期二","星期三","星期四","星期五","星期六","星期日")</f>
        <v>星期一</v>
      </c>
      <c r="D147" s="152"/>
      <c r="E147" s="153"/>
      <c r="F147" s="101"/>
      <c r="G147" s="101"/>
      <c r="H147" s="33"/>
      <c r="I147" s="33"/>
      <c r="J147" s="33"/>
      <c r="K147" s="33"/>
    </row>
    <row r="148" spans="1:11" ht="14.25" customHeight="1">
      <c r="A148" s="101"/>
      <c r="B148" s="445"/>
      <c r="C148" s="447"/>
      <c r="D148" s="154"/>
      <c r="E148" s="155"/>
      <c r="F148" s="101"/>
      <c r="G148" s="101"/>
      <c r="H148" s="33"/>
      <c r="I148" s="33"/>
      <c r="J148" s="33"/>
      <c r="K148" s="33"/>
    </row>
    <row r="149" spans="1:11" ht="14.25">
      <c r="A149" s="101"/>
      <c r="B149" s="448"/>
      <c r="C149" s="448"/>
      <c r="D149" s="156"/>
      <c r="E149" s="157"/>
      <c r="F149" s="101"/>
      <c r="G149" s="101"/>
      <c r="H149" s="33"/>
      <c r="I149" s="33"/>
      <c r="J149" s="33"/>
      <c r="K149" s="33"/>
    </row>
    <row r="150" spans="1:11" ht="14.25">
      <c r="A150" s="101"/>
      <c r="B150" s="448"/>
      <c r="C150" s="448"/>
      <c r="D150" s="156"/>
      <c r="E150" s="155"/>
      <c r="F150" s="101"/>
      <c r="G150" s="101"/>
      <c r="H150" s="33"/>
      <c r="I150" s="33"/>
      <c r="J150" s="33"/>
      <c r="K150" s="33"/>
    </row>
    <row r="151" spans="1:11" ht="14.25">
      <c r="A151" s="101"/>
      <c r="B151" s="448"/>
      <c r="C151" s="448"/>
      <c r="D151" s="156"/>
      <c r="E151" s="155"/>
      <c r="F151" s="101"/>
      <c r="G151" s="101"/>
      <c r="H151" s="33"/>
      <c r="I151" s="33"/>
      <c r="J151" s="33"/>
      <c r="K151" s="33"/>
    </row>
    <row r="152" spans="1:11" ht="14.25">
      <c r="A152" s="101"/>
      <c r="B152" s="448"/>
      <c r="C152" s="448"/>
      <c r="D152" s="156"/>
      <c r="E152" s="155"/>
      <c r="F152" s="101"/>
      <c r="G152" s="101"/>
      <c r="H152" s="33"/>
      <c r="I152" s="33"/>
      <c r="J152" s="33"/>
      <c r="K152" s="33"/>
    </row>
    <row r="153" spans="1:11" ht="14.25">
      <c r="A153" s="101"/>
      <c r="B153" s="448"/>
      <c r="C153" s="448"/>
      <c r="D153" s="156"/>
      <c r="E153" s="155"/>
      <c r="F153" s="101"/>
      <c r="G153" s="101"/>
      <c r="H153" s="33"/>
      <c r="I153" s="33"/>
      <c r="J153" s="33"/>
      <c r="K153" s="33"/>
    </row>
    <row r="154" spans="1:11" ht="15" thickBot="1">
      <c r="A154" s="101"/>
      <c r="B154" s="449"/>
      <c r="C154" s="449"/>
      <c r="D154" s="158"/>
      <c r="E154" s="159"/>
      <c r="F154" s="101"/>
      <c r="G154" s="101"/>
      <c r="H154" s="33"/>
      <c r="I154" s="33"/>
      <c r="J154" s="33"/>
      <c r="K154" s="33"/>
    </row>
    <row r="155" spans="1:11" ht="14.25">
      <c r="A155" s="101"/>
      <c r="B155" s="118"/>
      <c r="C155" s="119"/>
      <c r="D155" s="160"/>
      <c r="E155" s="161"/>
      <c r="F155" s="101"/>
      <c r="G155" s="101"/>
      <c r="H155" s="33"/>
      <c r="I155" s="33"/>
      <c r="J155" s="33"/>
      <c r="K155" s="33"/>
    </row>
    <row r="156" spans="1:11" ht="14.25" customHeight="1">
      <c r="A156" s="101"/>
      <c r="B156" s="425">
        <f>B147+1</f>
        <v>41716</v>
      </c>
      <c r="C156" s="426" t="str">
        <f>CHOOSE(WEEKDAY(B156,2),"星期一","星期二","星期三","星期四","星期五","星期六","星期日")</f>
        <v>星期二</v>
      </c>
      <c r="D156" s="162"/>
      <c r="E156" s="163"/>
      <c r="F156" s="101"/>
      <c r="G156" s="101"/>
      <c r="H156" s="33"/>
      <c r="I156" s="33"/>
      <c r="J156" s="33"/>
      <c r="K156" s="33"/>
    </row>
    <row r="157" spans="1:11" ht="14.25" customHeight="1">
      <c r="A157" s="101"/>
      <c r="B157" s="425"/>
      <c r="C157" s="427"/>
      <c r="D157" s="164"/>
      <c r="E157" s="165"/>
      <c r="F157" s="101"/>
      <c r="G157" s="101"/>
      <c r="H157" s="33"/>
      <c r="I157" s="33"/>
      <c r="J157" s="33"/>
      <c r="K157" s="33"/>
    </row>
    <row r="158" spans="1:11" ht="14.25">
      <c r="A158" s="101"/>
      <c r="B158" s="422"/>
      <c r="C158" s="422"/>
      <c r="D158" s="166"/>
      <c r="E158" s="167"/>
      <c r="F158" s="101"/>
      <c r="G158" s="101"/>
      <c r="H158" s="33"/>
      <c r="I158" s="33"/>
      <c r="J158" s="33"/>
      <c r="K158" s="33"/>
    </row>
    <row r="159" spans="1:11" ht="14.25">
      <c r="A159" s="101"/>
      <c r="B159" s="422"/>
      <c r="C159" s="422"/>
      <c r="D159" s="166"/>
      <c r="E159" s="165"/>
      <c r="F159" s="101"/>
      <c r="G159" s="101"/>
      <c r="H159" s="33"/>
      <c r="I159" s="33"/>
      <c r="J159" s="33"/>
      <c r="K159" s="33"/>
    </row>
    <row r="160" spans="1:11" ht="14.25">
      <c r="A160" s="101"/>
      <c r="B160" s="422"/>
      <c r="C160" s="422"/>
      <c r="D160" s="166"/>
      <c r="E160" s="165"/>
      <c r="F160" s="101"/>
      <c r="G160" s="101"/>
      <c r="H160" s="33"/>
      <c r="I160" s="33"/>
      <c r="J160" s="33"/>
      <c r="K160" s="33"/>
    </row>
    <row r="161" spans="1:11" ht="14.25">
      <c r="A161" s="101"/>
      <c r="B161" s="422"/>
      <c r="C161" s="422"/>
      <c r="D161" s="166"/>
      <c r="E161" s="165"/>
      <c r="F161" s="101"/>
      <c r="G161" s="101"/>
      <c r="H161" s="33"/>
      <c r="I161" s="33"/>
      <c r="J161" s="33"/>
      <c r="K161" s="33"/>
    </row>
    <row r="162" spans="1:11" ht="14.25">
      <c r="A162" s="101"/>
      <c r="B162" s="422"/>
      <c r="C162" s="422"/>
      <c r="D162" s="166"/>
      <c r="E162" s="165"/>
      <c r="F162" s="101"/>
      <c r="G162" s="101"/>
      <c r="H162" s="33"/>
      <c r="I162" s="33"/>
      <c r="J162" s="33"/>
      <c r="K162" s="33"/>
    </row>
    <row r="163" spans="1:11" ht="15" thickBot="1">
      <c r="A163" s="101"/>
      <c r="B163" s="431"/>
      <c r="C163" s="431"/>
      <c r="D163" s="168"/>
      <c r="E163" s="169"/>
      <c r="F163" s="101"/>
      <c r="G163" s="101"/>
      <c r="H163" s="33"/>
      <c r="I163" s="33"/>
      <c r="J163" s="33"/>
      <c r="K163" s="33"/>
    </row>
    <row r="164" spans="1:11" ht="14.25">
      <c r="A164" s="101"/>
      <c r="B164" s="129"/>
      <c r="C164" s="130"/>
      <c r="D164" s="170"/>
      <c r="E164" s="171"/>
      <c r="F164" s="101"/>
      <c r="G164" s="101"/>
      <c r="H164" s="33"/>
      <c r="I164" s="33"/>
      <c r="J164" s="33"/>
      <c r="K164" s="33"/>
    </row>
    <row r="165" spans="1:11" ht="14.25" customHeight="1">
      <c r="A165" s="101"/>
      <c r="B165" s="445">
        <f>B156+1</f>
        <v>41717</v>
      </c>
      <c r="C165" s="446" t="str">
        <f>CHOOSE(WEEKDAY(B165,2),"星期一","星期二","星期三","星期四","星期五","星期六","星期日")</f>
        <v>星期三</v>
      </c>
      <c r="D165" s="152"/>
      <c r="E165" s="153"/>
      <c r="F165" s="101"/>
      <c r="G165" s="101"/>
      <c r="H165" s="33"/>
      <c r="I165" s="33"/>
      <c r="J165" s="33"/>
      <c r="K165" s="33"/>
    </row>
    <row r="166" spans="1:11" ht="14.25" customHeight="1">
      <c r="A166" s="101"/>
      <c r="B166" s="445"/>
      <c r="C166" s="447"/>
      <c r="D166" s="154"/>
      <c r="E166" s="155"/>
      <c r="F166" s="101"/>
      <c r="G166" s="101"/>
      <c r="H166" s="33"/>
      <c r="I166" s="33"/>
      <c r="J166" s="33"/>
      <c r="K166" s="33"/>
    </row>
    <row r="167" spans="1:11" ht="14.25">
      <c r="A167" s="101"/>
      <c r="B167" s="448"/>
      <c r="C167" s="448"/>
      <c r="D167" s="156"/>
      <c r="E167" s="157"/>
      <c r="F167" s="101"/>
      <c r="G167" s="101"/>
      <c r="H167" s="33"/>
      <c r="I167" s="33"/>
      <c r="J167" s="33"/>
      <c r="K167" s="33"/>
    </row>
    <row r="168" spans="1:11" ht="14.25">
      <c r="A168" s="101"/>
      <c r="B168" s="448"/>
      <c r="C168" s="448"/>
      <c r="D168" s="156"/>
      <c r="E168" s="155"/>
      <c r="F168" s="101"/>
      <c r="G168" s="101"/>
      <c r="H168" s="33"/>
      <c r="I168" s="33"/>
      <c r="J168" s="33"/>
      <c r="K168" s="33"/>
    </row>
    <row r="169" spans="1:11" ht="14.25">
      <c r="A169" s="101"/>
      <c r="B169" s="448"/>
      <c r="C169" s="448"/>
      <c r="D169" s="156"/>
      <c r="E169" s="155"/>
      <c r="F169" s="101"/>
      <c r="G169" s="101"/>
      <c r="H169" s="33"/>
      <c r="I169" s="33"/>
      <c r="J169" s="33"/>
      <c r="K169" s="33"/>
    </row>
    <row r="170" spans="1:11" ht="14.25">
      <c r="A170" s="101"/>
      <c r="B170" s="448"/>
      <c r="C170" s="448"/>
      <c r="D170" s="156"/>
      <c r="E170" s="155"/>
      <c r="F170" s="101"/>
      <c r="G170" s="101"/>
      <c r="H170" s="33"/>
      <c r="I170" s="33"/>
      <c r="J170" s="33"/>
      <c r="K170" s="33"/>
    </row>
    <row r="171" spans="1:11" ht="14.25">
      <c r="A171" s="101"/>
      <c r="B171" s="448"/>
      <c r="C171" s="448"/>
      <c r="D171" s="156"/>
      <c r="E171" s="155"/>
      <c r="F171" s="101"/>
      <c r="G171" s="101"/>
      <c r="H171" s="33"/>
      <c r="I171" s="33"/>
      <c r="J171" s="33"/>
      <c r="K171" s="33"/>
    </row>
    <row r="172" spans="1:11" ht="15" thickBot="1">
      <c r="A172" s="101"/>
      <c r="B172" s="449"/>
      <c r="C172" s="449"/>
      <c r="D172" s="158"/>
      <c r="E172" s="159"/>
      <c r="F172" s="101"/>
      <c r="G172" s="101"/>
      <c r="H172" s="33"/>
      <c r="I172" s="33"/>
      <c r="J172" s="33"/>
      <c r="K172" s="33"/>
    </row>
    <row r="173" spans="1:11" ht="14.25">
      <c r="A173" s="101"/>
      <c r="B173" s="118"/>
      <c r="C173" s="119"/>
      <c r="D173" s="160"/>
      <c r="E173" s="161"/>
      <c r="F173" s="101"/>
      <c r="G173" s="101"/>
      <c r="H173" s="33"/>
      <c r="I173" s="33"/>
      <c r="J173" s="33"/>
      <c r="K173" s="33"/>
    </row>
    <row r="174" spans="1:11" ht="14.25" customHeight="1">
      <c r="A174" s="101"/>
      <c r="B174" s="425">
        <f>B165+1</f>
        <v>41718</v>
      </c>
      <c r="C174" s="426" t="str">
        <f>CHOOSE(WEEKDAY(B174,2),"星期一","星期二","星期三","星期四","星期五","星期六","星期日")</f>
        <v>星期四</v>
      </c>
      <c r="D174" s="162"/>
      <c r="E174" s="163"/>
      <c r="F174" s="101"/>
      <c r="G174" s="101"/>
      <c r="H174" s="33"/>
      <c r="I174" s="33"/>
      <c r="J174" s="33"/>
      <c r="K174" s="33"/>
    </row>
    <row r="175" spans="1:11" ht="14.25" customHeight="1">
      <c r="A175" s="101"/>
      <c r="B175" s="425"/>
      <c r="C175" s="427"/>
      <c r="D175" s="164"/>
      <c r="E175" s="165"/>
      <c r="F175" s="101"/>
      <c r="G175" s="101"/>
      <c r="H175" s="33"/>
      <c r="I175" s="33"/>
      <c r="J175" s="33"/>
      <c r="K175" s="33"/>
    </row>
    <row r="176" spans="1:11" ht="14.25">
      <c r="A176" s="101"/>
      <c r="B176" s="422"/>
      <c r="C176" s="422"/>
      <c r="D176" s="166"/>
      <c r="E176" s="167"/>
      <c r="F176" s="101"/>
      <c r="G176" s="101"/>
      <c r="H176" s="33"/>
      <c r="I176" s="33"/>
      <c r="J176" s="33"/>
      <c r="K176" s="33"/>
    </row>
    <row r="177" spans="1:11" ht="14.25">
      <c r="A177" s="101"/>
      <c r="B177" s="422"/>
      <c r="C177" s="422"/>
      <c r="D177" s="166"/>
      <c r="E177" s="165"/>
      <c r="F177" s="101"/>
      <c r="G177" s="101"/>
      <c r="H177" s="33"/>
      <c r="I177" s="33"/>
      <c r="J177" s="33"/>
      <c r="K177" s="33"/>
    </row>
    <row r="178" spans="1:11" ht="14.25">
      <c r="A178" s="101"/>
      <c r="B178" s="422"/>
      <c r="C178" s="422"/>
      <c r="D178" s="166"/>
      <c r="E178" s="165"/>
      <c r="F178" s="101"/>
      <c r="G178" s="101"/>
      <c r="H178" s="33"/>
      <c r="I178" s="33"/>
      <c r="J178" s="33"/>
      <c r="K178" s="33"/>
    </row>
    <row r="179" spans="1:11" ht="14.25">
      <c r="A179" s="101"/>
      <c r="B179" s="422"/>
      <c r="C179" s="422"/>
      <c r="D179" s="166"/>
      <c r="E179" s="165"/>
      <c r="F179" s="101"/>
      <c r="G179" s="101"/>
      <c r="H179" s="33"/>
      <c r="I179" s="33"/>
      <c r="J179" s="33"/>
      <c r="K179" s="33"/>
    </row>
    <row r="180" spans="1:11" ht="14.25">
      <c r="A180" s="101"/>
      <c r="B180" s="422"/>
      <c r="C180" s="422"/>
      <c r="D180" s="166"/>
      <c r="E180" s="165"/>
      <c r="F180" s="101"/>
      <c r="G180" s="101"/>
      <c r="H180" s="33"/>
      <c r="I180" s="33"/>
      <c r="J180" s="33"/>
      <c r="K180" s="33"/>
    </row>
    <row r="181" spans="1:11" ht="15" thickBot="1">
      <c r="A181" s="101"/>
      <c r="B181" s="431"/>
      <c r="C181" s="431"/>
      <c r="D181" s="168"/>
      <c r="E181" s="169"/>
      <c r="F181" s="101"/>
      <c r="G181" s="101"/>
      <c r="H181" s="33"/>
      <c r="I181" s="33"/>
      <c r="J181" s="33"/>
      <c r="K181" s="33"/>
    </row>
    <row r="182" spans="1:11" ht="14.25">
      <c r="A182" s="101"/>
      <c r="B182" s="129"/>
      <c r="C182" s="130"/>
      <c r="D182" s="170"/>
      <c r="E182" s="171"/>
      <c r="F182" s="101"/>
      <c r="G182" s="101"/>
      <c r="H182" s="33"/>
      <c r="I182" s="33"/>
      <c r="J182" s="33"/>
      <c r="K182" s="33"/>
    </row>
    <row r="183" spans="1:11" ht="14.25" customHeight="1">
      <c r="A183" s="101"/>
      <c r="B183" s="445">
        <f>B174+1</f>
        <v>41719</v>
      </c>
      <c r="C183" s="446" t="str">
        <f>CHOOSE(WEEKDAY(B183,2),"星期一","星期二","星期三","星期四","星期五","星期六","星期日")</f>
        <v>星期五</v>
      </c>
      <c r="D183" s="152"/>
      <c r="E183" s="153"/>
      <c r="F183" s="101"/>
      <c r="G183" s="101"/>
      <c r="H183" s="33"/>
      <c r="I183" s="33"/>
      <c r="J183" s="33"/>
      <c r="K183" s="33"/>
    </row>
    <row r="184" spans="1:11" ht="14.25" customHeight="1">
      <c r="A184" s="101"/>
      <c r="B184" s="445"/>
      <c r="C184" s="447"/>
      <c r="D184" s="154"/>
      <c r="E184" s="155"/>
      <c r="F184" s="101"/>
      <c r="G184" s="101"/>
      <c r="H184" s="33"/>
      <c r="I184" s="33"/>
      <c r="J184" s="33"/>
      <c r="K184" s="33"/>
    </row>
    <row r="185" spans="1:11" ht="14.25">
      <c r="A185" s="101"/>
      <c r="B185" s="448"/>
      <c r="C185" s="448"/>
      <c r="D185" s="156"/>
      <c r="E185" s="157"/>
      <c r="F185" s="101"/>
      <c r="G185" s="101"/>
      <c r="H185" s="33"/>
      <c r="I185" s="33"/>
      <c r="J185" s="33"/>
      <c r="K185" s="33"/>
    </row>
    <row r="186" spans="1:11" ht="14.25">
      <c r="A186" s="101"/>
      <c r="B186" s="448"/>
      <c r="C186" s="448"/>
      <c r="D186" s="156"/>
      <c r="E186" s="155"/>
      <c r="F186" s="101"/>
      <c r="G186" s="101"/>
      <c r="H186" s="33"/>
      <c r="I186" s="33"/>
      <c r="J186" s="33"/>
      <c r="K186" s="33"/>
    </row>
    <row r="187" spans="1:11" ht="14.25">
      <c r="A187" s="101"/>
      <c r="B187" s="448"/>
      <c r="C187" s="448"/>
      <c r="D187" s="156"/>
      <c r="E187" s="155"/>
      <c r="F187" s="101"/>
      <c r="G187" s="101"/>
      <c r="H187" s="33"/>
      <c r="I187" s="33"/>
      <c r="J187" s="33"/>
      <c r="K187" s="33"/>
    </row>
    <row r="188" spans="1:11" ht="14.25">
      <c r="A188" s="101"/>
      <c r="B188" s="448"/>
      <c r="C188" s="448"/>
      <c r="D188" s="156"/>
      <c r="E188" s="155"/>
      <c r="F188" s="101"/>
      <c r="G188" s="101"/>
      <c r="H188" s="33"/>
      <c r="I188" s="33"/>
      <c r="J188" s="33"/>
      <c r="K188" s="33"/>
    </row>
    <row r="189" spans="1:11" ht="14.25">
      <c r="A189" s="101"/>
      <c r="B189" s="448"/>
      <c r="C189" s="448"/>
      <c r="D189" s="156"/>
      <c r="E189" s="155"/>
      <c r="F189" s="101"/>
      <c r="G189" s="101"/>
      <c r="H189" s="33"/>
      <c r="I189" s="33"/>
      <c r="J189" s="33"/>
      <c r="K189" s="33"/>
    </row>
    <row r="190" spans="1:11" ht="15" thickBot="1">
      <c r="A190" s="101"/>
      <c r="B190" s="449"/>
      <c r="C190" s="449"/>
      <c r="D190" s="158"/>
      <c r="E190" s="159"/>
      <c r="F190" s="101"/>
      <c r="G190" s="101"/>
      <c r="H190" s="33"/>
      <c r="I190" s="33"/>
      <c r="J190" s="33"/>
      <c r="K190" s="33"/>
    </row>
    <row r="191" spans="1:11" ht="14.25">
      <c r="A191" s="101"/>
      <c r="B191" s="118"/>
      <c r="C191" s="119"/>
      <c r="D191" s="160"/>
      <c r="E191" s="161"/>
      <c r="F191" s="101"/>
      <c r="G191" s="101"/>
      <c r="H191" s="33"/>
      <c r="I191" s="33"/>
      <c r="J191" s="33"/>
      <c r="K191" s="33"/>
    </row>
    <row r="192" spans="1:11" ht="14.25" customHeight="1">
      <c r="A192" s="101"/>
      <c r="B192" s="425">
        <f>B183+1</f>
        <v>41720</v>
      </c>
      <c r="C192" s="426" t="str">
        <f>CHOOSE(WEEKDAY(B192,2),"星期一","星期二","星期三","星期四","星期五","星期六","星期日")</f>
        <v>星期六</v>
      </c>
      <c r="D192" s="162"/>
      <c r="E192" s="163"/>
      <c r="F192" s="101"/>
      <c r="G192" s="101"/>
      <c r="H192" s="33"/>
      <c r="I192" s="33"/>
      <c r="J192" s="33"/>
      <c r="K192" s="33"/>
    </row>
    <row r="193" spans="1:11" ht="14.25" customHeight="1">
      <c r="A193" s="101"/>
      <c r="B193" s="425"/>
      <c r="C193" s="427"/>
      <c r="D193" s="164"/>
      <c r="E193" s="165"/>
      <c r="F193" s="101"/>
      <c r="G193" s="101"/>
      <c r="H193" s="33"/>
      <c r="I193" s="33"/>
      <c r="J193" s="33"/>
      <c r="K193" s="33"/>
    </row>
    <row r="194" spans="1:11" ht="14.25">
      <c r="A194" s="101"/>
      <c r="B194" s="422"/>
      <c r="C194" s="422"/>
      <c r="D194" s="166"/>
      <c r="E194" s="167"/>
      <c r="F194" s="101"/>
      <c r="G194" s="101"/>
      <c r="H194" s="33"/>
      <c r="I194" s="33"/>
      <c r="J194" s="33"/>
      <c r="K194" s="33"/>
    </row>
    <row r="195" spans="1:11" ht="14.25">
      <c r="A195" s="101"/>
      <c r="B195" s="422"/>
      <c r="C195" s="422"/>
      <c r="D195" s="166"/>
      <c r="E195" s="165"/>
      <c r="F195" s="101"/>
      <c r="G195" s="101"/>
      <c r="H195" s="33"/>
      <c r="I195" s="33"/>
      <c r="J195" s="33"/>
      <c r="K195" s="33"/>
    </row>
    <row r="196" spans="1:11" ht="14.25">
      <c r="A196" s="101"/>
      <c r="B196" s="422"/>
      <c r="C196" s="422"/>
      <c r="D196" s="166"/>
      <c r="E196" s="165"/>
      <c r="F196" s="101"/>
      <c r="G196" s="101"/>
      <c r="H196" s="33"/>
      <c r="I196" s="33"/>
      <c r="J196" s="33"/>
      <c r="K196" s="33"/>
    </row>
    <row r="197" spans="1:11" ht="14.25">
      <c r="A197" s="101"/>
      <c r="B197" s="422"/>
      <c r="C197" s="422"/>
      <c r="D197" s="166"/>
      <c r="E197" s="165"/>
      <c r="F197" s="101"/>
      <c r="G197" s="101"/>
      <c r="H197" s="33"/>
      <c r="I197" s="33"/>
      <c r="J197" s="33"/>
      <c r="K197" s="33"/>
    </row>
    <row r="198" spans="1:11" ht="14.25">
      <c r="A198" s="101"/>
      <c r="B198" s="422"/>
      <c r="C198" s="422"/>
      <c r="D198" s="166"/>
      <c r="E198" s="165"/>
      <c r="F198" s="101"/>
      <c r="G198" s="101"/>
      <c r="H198" s="33"/>
      <c r="I198" s="33"/>
      <c r="J198" s="33"/>
      <c r="K198" s="33"/>
    </row>
    <row r="199" spans="1:11" ht="15" thickBot="1">
      <c r="A199" s="101"/>
      <c r="B199" s="431"/>
      <c r="C199" s="431"/>
      <c r="D199" s="168"/>
      <c r="E199" s="169"/>
      <c r="F199" s="101"/>
      <c r="G199" s="101"/>
      <c r="H199" s="33"/>
      <c r="I199" s="33"/>
      <c r="J199" s="33"/>
      <c r="K199" s="33"/>
    </row>
    <row r="200" spans="1:11" ht="14.25">
      <c r="A200" s="101"/>
      <c r="B200" s="129"/>
      <c r="C200" s="130"/>
      <c r="D200" s="170"/>
      <c r="E200" s="171"/>
      <c r="F200" s="101"/>
      <c r="G200" s="101"/>
      <c r="H200" s="33"/>
      <c r="I200" s="33"/>
      <c r="J200" s="33"/>
      <c r="K200" s="33"/>
    </row>
    <row r="201" spans="1:11" ht="14.25" customHeight="1">
      <c r="A201" s="101"/>
      <c r="B201" s="445">
        <f>B192+1</f>
        <v>41721</v>
      </c>
      <c r="C201" s="446" t="str">
        <f>CHOOSE(WEEKDAY(B201,2),"星期一","星期二","星期三","星期四","星期五","星期六","星期日")</f>
        <v>星期日</v>
      </c>
      <c r="D201" s="152"/>
      <c r="E201" s="153"/>
      <c r="F201" s="101"/>
      <c r="G201" s="101"/>
      <c r="H201" s="33"/>
      <c r="I201" s="33"/>
      <c r="J201" s="33"/>
      <c r="K201" s="33"/>
    </row>
    <row r="202" spans="1:11" ht="14.25" customHeight="1">
      <c r="A202" s="101"/>
      <c r="B202" s="445"/>
      <c r="C202" s="447"/>
      <c r="D202" s="154"/>
      <c r="E202" s="155"/>
      <c r="F202" s="101"/>
      <c r="G202" s="101"/>
      <c r="H202" s="33"/>
      <c r="I202" s="33"/>
      <c r="J202" s="33"/>
      <c r="K202" s="33"/>
    </row>
    <row r="203" spans="1:11" ht="14.25">
      <c r="A203" s="101"/>
      <c r="B203" s="448"/>
      <c r="C203" s="448"/>
      <c r="D203" s="156"/>
      <c r="E203" s="157"/>
      <c r="F203" s="101"/>
      <c r="G203" s="101"/>
      <c r="H203" s="33"/>
      <c r="I203" s="33"/>
      <c r="J203" s="33"/>
      <c r="K203" s="33"/>
    </row>
    <row r="204" spans="1:11" ht="14.25">
      <c r="A204" s="101"/>
      <c r="B204" s="448"/>
      <c r="C204" s="448"/>
      <c r="D204" s="156"/>
      <c r="E204" s="155"/>
      <c r="F204" s="101"/>
      <c r="G204" s="101"/>
      <c r="H204" s="33"/>
      <c r="I204" s="33"/>
      <c r="J204" s="33"/>
      <c r="K204" s="33"/>
    </row>
    <row r="205" spans="1:11" ht="14.25">
      <c r="A205" s="101"/>
      <c r="B205" s="448"/>
      <c r="C205" s="448"/>
      <c r="D205" s="156"/>
      <c r="E205" s="155"/>
      <c r="F205" s="101"/>
      <c r="G205" s="101"/>
      <c r="H205" s="33"/>
      <c r="I205" s="33"/>
      <c r="J205" s="33"/>
      <c r="K205" s="33"/>
    </row>
    <row r="206" spans="1:11" ht="14.25">
      <c r="A206" s="101"/>
      <c r="B206" s="448"/>
      <c r="C206" s="448"/>
      <c r="D206" s="156"/>
      <c r="E206" s="155"/>
      <c r="F206" s="101"/>
      <c r="G206" s="101"/>
      <c r="H206" s="33"/>
      <c r="I206" s="33"/>
      <c r="J206" s="33"/>
      <c r="K206" s="33"/>
    </row>
    <row r="207" spans="1:11" ht="14.25">
      <c r="A207" s="101"/>
      <c r="B207" s="448"/>
      <c r="C207" s="448"/>
      <c r="D207" s="156"/>
      <c r="E207" s="155"/>
      <c r="F207" s="101"/>
      <c r="G207" s="101"/>
      <c r="H207" s="33"/>
      <c r="I207" s="33"/>
      <c r="J207" s="33"/>
      <c r="K207" s="33"/>
    </row>
    <row r="208" spans="1:11" ht="15" thickBot="1">
      <c r="A208" s="101"/>
      <c r="B208" s="449"/>
      <c r="C208" s="449"/>
      <c r="D208" s="158"/>
      <c r="E208" s="159"/>
      <c r="F208" s="101"/>
      <c r="G208" s="101"/>
      <c r="H208" s="33"/>
      <c r="I208" s="33"/>
      <c r="J208" s="33"/>
      <c r="K208" s="33"/>
    </row>
    <row r="209" spans="1:11" ht="14.25">
      <c r="A209" s="101"/>
      <c r="B209" s="118"/>
      <c r="C209" s="119"/>
      <c r="D209" s="160"/>
      <c r="E209" s="161"/>
      <c r="F209" s="101"/>
      <c r="G209" s="101"/>
      <c r="H209" s="33"/>
      <c r="I209" s="33"/>
      <c r="J209" s="33"/>
      <c r="K209" s="33"/>
    </row>
    <row r="210" spans="1:11" ht="14.25" customHeight="1">
      <c r="A210" s="101"/>
      <c r="B210" s="425">
        <f>B201+1</f>
        <v>41722</v>
      </c>
      <c r="C210" s="426" t="str">
        <f>CHOOSE(WEEKDAY(B210,2),"星期一","星期二","星期三","星期四","星期五","星期六","星期日")</f>
        <v>星期一</v>
      </c>
      <c r="D210" s="162"/>
      <c r="E210" s="163"/>
      <c r="F210" s="101"/>
      <c r="G210" s="101"/>
      <c r="H210" s="33"/>
      <c r="I210" s="33"/>
      <c r="J210" s="33"/>
      <c r="K210" s="33"/>
    </row>
    <row r="211" spans="1:11" ht="14.25" customHeight="1">
      <c r="A211" s="101"/>
      <c r="B211" s="425"/>
      <c r="C211" s="427"/>
      <c r="D211" s="164"/>
      <c r="E211" s="165"/>
      <c r="F211" s="101"/>
      <c r="G211" s="101"/>
      <c r="H211" s="33"/>
      <c r="I211" s="33"/>
      <c r="J211" s="33"/>
      <c r="K211" s="33"/>
    </row>
    <row r="212" spans="1:11" ht="14.25">
      <c r="A212" s="101"/>
      <c r="B212" s="422"/>
      <c r="C212" s="422"/>
      <c r="D212" s="166"/>
      <c r="E212" s="167"/>
      <c r="F212" s="101"/>
      <c r="G212" s="101"/>
      <c r="H212" s="33"/>
      <c r="I212" s="33"/>
      <c r="J212" s="33"/>
      <c r="K212" s="33"/>
    </row>
    <row r="213" spans="1:11" ht="14.25">
      <c r="A213" s="101"/>
      <c r="B213" s="422"/>
      <c r="C213" s="422"/>
      <c r="D213" s="166"/>
      <c r="E213" s="165"/>
      <c r="F213" s="101"/>
      <c r="G213" s="101"/>
      <c r="H213" s="33"/>
      <c r="I213" s="33"/>
      <c r="J213" s="33"/>
      <c r="K213" s="33"/>
    </row>
    <row r="214" spans="1:11" ht="14.25">
      <c r="A214" s="101"/>
      <c r="B214" s="422"/>
      <c r="C214" s="422"/>
      <c r="D214" s="166"/>
      <c r="E214" s="165"/>
      <c r="F214" s="101"/>
      <c r="G214" s="101"/>
      <c r="H214" s="33"/>
      <c r="I214" s="33"/>
      <c r="J214" s="33"/>
      <c r="K214" s="33"/>
    </row>
    <row r="215" spans="1:11" ht="14.25">
      <c r="A215" s="101"/>
      <c r="B215" s="422"/>
      <c r="C215" s="422"/>
      <c r="D215" s="166"/>
      <c r="E215" s="165"/>
      <c r="F215" s="101"/>
      <c r="G215" s="101"/>
      <c r="H215" s="33"/>
      <c r="I215" s="33"/>
      <c r="J215" s="33"/>
      <c r="K215" s="33"/>
    </row>
    <row r="216" spans="1:11" ht="14.25">
      <c r="A216" s="101"/>
      <c r="B216" s="422"/>
      <c r="C216" s="422"/>
      <c r="D216" s="166"/>
      <c r="E216" s="165"/>
      <c r="F216" s="101"/>
      <c r="G216" s="101"/>
      <c r="H216" s="33"/>
      <c r="I216" s="33"/>
      <c r="J216" s="33"/>
      <c r="K216" s="33"/>
    </row>
    <row r="217" spans="1:11" ht="15" thickBot="1">
      <c r="A217" s="101"/>
      <c r="B217" s="431"/>
      <c r="C217" s="431"/>
      <c r="D217" s="168"/>
      <c r="E217" s="169"/>
      <c r="F217" s="101"/>
      <c r="G217" s="101"/>
      <c r="H217" s="33"/>
      <c r="I217" s="33"/>
      <c r="J217" s="33"/>
      <c r="K217" s="33"/>
    </row>
    <row r="218" spans="1:11" ht="14.25">
      <c r="A218" s="101"/>
      <c r="B218" s="129"/>
      <c r="C218" s="130"/>
      <c r="D218" s="170"/>
      <c r="E218" s="171"/>
      <c r="F218" s="101"/>
      <c r="G218" s="101"/>
      <c r="H218" s="33"/>
      <c r="I218" s="33"/>
      <c r="J218" s="33"/>
      <c r="K218" s="33"/>
    </row>
    <row r="219" spans="1:11" ht="14.25" customHeight="1">
      <c r="A219" s="101"/>
      <c r="B219" s="445">
        <f>B210+1</f>
        <v>41723</v>
      </c>
      <c r="C219" s="446" t="str">
        <f>CHOOSE(WEEKDAY(B219,2),"星期一","星期二","星期三","星期四","星期五","星期六","星期日")</f>
        <v>星期二</v>
      </c>
      <c r="D219" s="152"/>
      <c r="E219" s="153"/>
      <c r="F219" s="101"/>
      <c r="G219" s="101"/>
      <c r="H219" s="33"/>
      <c r="I219" s="33"/>
      <c r="J219" s="33"/>
      <c r="K219" s="33"/>
    </row>
    <row r="220" spans="1:11" ht="14.25" customHeight="1">
      <c r="A220" s="101"/>
      <c r="B220" s="445"/>
      <c r="C220" s="447"/>
      <c r="D220" s="154"/>
      <c r="E220" s="155"/>
      <c r="F220" s="101"/>
      <c r="G220" s="101"/>
      <c r="H220" s="33"/>
      <c r="I220" s="33"/>
      <c r="J220" s="33"/>
      <c r="K220" s="33"/>
    </row>
    <row r="221" spans="1:11" ht="14.25">
      <c r="A221" s="101"/>
      <c r="B221" s="448"/>
      <c r="C221" s="448"/>
      <c r="D221" s="156"/>
      <c r="E221" s="157"/>
      <c r="F221" s="101"/>
      <c r="G221" s="101"/>
      <c r="H221" s="33"/>
      <c r="I221" s="33"/>
      <c r="J221" s="33"/>
      <c r="K221" s="33"/>
    </row>
    <row r="222" spans="1:11" ht="14.25">
      <c r="A222" s="101"/>
      <c r="B222" s="448"/>
      <c r="C222" s="448"/>
      <c r="D222" s="156"/>
      <c r="E222" s="155"/>
      <c r="F222" s="101"/>
      <c r="G222" s="101"/>
      <c r="H222" s="33"/>
      <c r="I222" s="33"/>
      <c r="J222" s="33"/>
      <c r="K222" s="33"/>
    </row>
    <row r="223" spans="1:11" ht="14.25">
      <c r="A223" s="101"/>
      <c r="B223" s="448"/>
      <c r="C223" s="448"/>
      <c r="D223" s="156"/>
      <c r="E223" s="155"/>
      <c r="F223" s="101"/>
      <c r="G223" s="101"/>
      <c r="H223" s="33"/>
      <c r="I223" s="33"/>
      <c r="J223" s="33"/>
      <c r="K223" s="33"/>
    </row>
    <row r="224" spans="1:11" ht="14.25">
      <c r="A224" s="101"/>
      <c r="B224" s="448"/>
      <c r="C224" s="448"/>
      <c r="D224" s="156"/>
      <c r="E224" s="155"/>
      <c r="F224" s="101"/>
      <c r="G224" s="101"/>
      <c r="H224" s="33"/>
      <c r="I224" s="33"/>
      <c r="J224" s="33"/>
      <c r="K224" s="33"/>
    </row>
    <row r="225" spans="1:11" ht="14.25">
      <c r="A225" s="101"/>
      <c r="B225" s="448"/>
      <c r="C225" s="448"/>
      <c r="D225" s="156"/>
      <c r="E225" s="155"/>
      <c r="F225" s="101"/>
      <c r="G225" s="101"/>
      <c r="H225" s="33"/>
      <c r="I225" s="33"/>
      <c r="J225" s="33"/>
      <c r="K225" s="33"/>
    </row>
    <row r="226" spans="1:11" ht="15" thickBot="1">
      <c r="A226" s="101"/>
      <c r="B226" s="449"/>
      <c r="C226" s="449"/>
      <c r="D226" s="158"/>
      <c r="E226" s="159"/>
      <c r="F226" s="101"/>
      <c r="G226" s="101"/>
      <c r="H226" s="33"/>
      <c r="I226" s="33"/>
      <c r="J226" s="33"/>
      <c r="K226" s="33"/>
    </row>
    <row r="227" spans="1:11" ht="14.25">
      <c r="A227" s="101"/>
      <c r="B227" s="118"/>
      <c r="C227" s="119"/>
      <c r="D227" s="160"/>
      <c r="E227" s="161"/>
      <c r="F227" s="101"/>
      <c r="G227" s="101"/>
      <c r="H227" s="33"/>
      <c r="I227" s="33"/>
      <c r="J227" s="33"/>
      <c r="K227" s="33"/>
    </row>
    <row r="228" spans="1:11" ht="14.25" customHeight="1">
      <c r="A228" s="101"/>
      <c r="B228" s="425">
        <f>B219+1</f>
        <v>41724</v>
      </c>
      <c r="C228" s="426" t="str">
        <f>CHOOSE(WEEKDAY(B228,2),"星期一","星期二","星期三","星期四","星期五","星期六","星期日")</f>
        <v>星期三</v>
      </c>
      <c r="D228" s="162"/>
      <c r="E228" s="163"/>
      <c r="F228" s="101"/>
      <c r="G228" s="101"/>
      <c r="H228" s="33"/>
      <c r="I228" s="33"/>
      <c r="J228" s="33"/>
      <c r="K228" s="33"/>
    </row>
    <row r="229" spans="1:11" ht="14.25" customHeight="1">
      <c r="A229" s="101"/>
      <c r="B229" s="425"/>
      <c r="C229" s="427"/>
      <c r="D229" s="164"/>
      <c r="E229" s="165"/>
      <c r="F229" s="101"/>
      <c r="G229" s="101"/>
      <c r="H229" s="33"/>
      <c r="I229" s="33"/>
      <c r="J229" s="33"/>
      <c r="K229" s="33"/>
    </row>
    <row r="230" spans="1:11" ht="14.25">
      <c r="A230" s="101"/>
      <c r="B230" s="422"/>
      <c r="C230" s="422"/>
      <c r="D230" s="166"/>
      <c r="E230" s="167"/>
      <c r="F230" s="101"/>
      <c r="G230" s="101"/>
      <c r="H230" s="33"/>
      <c r="I230" s="33"/>
      <c r="J230" s="33"/>
      <c r="K230" s="33"/>
    </row>
    <row r="231" spans="1:11" ht="14.25">
      <c r="A231" s="101"/>
      <c r="B231" s="422"/>
      <c r="C231" s="422"/>
      <c r="D231" s="166"/>
      <c r="E231" s="165"/>
      <c r="F231" s="101"/>
      <c r="G231" s="101"/>
      <c r="H231" s="33"/>
      <c r="I231" s="33"/>
      <c r="J231" s="33"/>
      <c r="K231" s="33"/>
    </row>
    <row r="232" spans="1:11" ht="14.25">
      <c r="A232" s="101"/>
      <c r="B232" s="422"/>
      <c r="C232" s="422"/>
      <c r="D232" s="166"/>
      <c r="E232" s="165"/>
      <c r="F232" s="101"/>
      <c r="G232" s="101"/>
      <c r="H232" s="33"/>
      <c r="I232" s="33"/>
      <c r="J232" s="33"/>
      <c r="K232" s="33"/>
    </row>
    <row r="233" spans="1:11" ht="14.25">
      <c r="A233" s="101"/>
      <c r="B233" s="422"/>
      <c r="C233" s="422"/>
      <c r="D233" s="166"/>
      <c r="E233" s="165"/>
      <c r="F233" s="101"/>
      <c r="G233" s="101"/>
      <c r="H233" s="33"/>
      <c r="I233" s="33"/>
      <c r="J233" s="33"/>
      <c r="K233" s="33"/>
    </row>
    <row r="234" spans="1:11" ht="14.25">
      <c r="A234" s="101"/>
      <c r="B234" s="422"/>
      <c r="C234" s="422"/>
      <c r="D234" s="166"/>
      <c r="E234" s="165"/>
      <c r="F234" s="101"/>
      <c r="G234" s="101"/>
      <c r="H234" s="33"/>
      <c r="I234" s="33"/>
      <c r="J234" s="33"/>
      <c r="K234" s="33"/>
    </row>
    <row r="235" spans="1:11" ht="15" thickBot="1">
      <c r="A235" s="101"/>
      <c r="B235" s="431"/>
      <c r="C235" s="431"/>
      <c r="D235" s="168"/>
      <c r="E235" s="169"/>
      <c r="F235" s="101"/>
      <c r="G235" s="101"/>
      <c r="H235" s="33"/>
      <c r="I235" s="33"/>
      <c r="J235" s="33"/>
      <c r="K235" s="33"/>
    </row>
    <row r="236" spans="1:11" ht="14.25">
      <c r="A236" s="101"/>
      <c r="B236" s="129"/>
      <c r="C236" s="130"/>
      <c r="D236" s="170"/>
      <c r="E236" s="171"/>
      <c r="F236" s="101"/>
      <c r="G236" s="101"/>
      <c r="H236" s="33"/>
      <c r="I236" s="33"/>
      <c r="J236" s="33"/>
      <c r="K236" s="33"/>
    </row>
    <row r="237" spans="1:11" ht="14.25" customHeight="1">
      <c r="A237" s="101"/>
      <c r="B237" s="445">
        <f>B228+1</f>
        <v>41725</v>
      </c>
      <c r="C237" s="446" t="str">
        <f>CHOOSE(WEEKDAY(B237,2),"星期一","星期二","星期三","星期四","星期五","星期六","星期日")</f>
        <v>星期四</v>
      </c>
      <c r="D237" s="152"/>
      <c r="E237" s="153"/>
      <c r="F237" s="101"/>
      <c r="G237" s="101"/>
      <c r="H237" s="33"/>
      <c r="I237" s="33"/>
      <c r="J237" s="33"/>
      <c r="K237" s="33"/>
    </row>
    <row r="238" spans="1:11" ht="14.25" customHeight="1">
      <c r="A238" s="101"/>
      <c r="B238" s="445"/>
      <c r="C238" s="447"/>
      <c r="D238" s="154"/>
      <c r="E238" s="155"/>
      <c r="F238" s="101"/>
      <c r="G238" s="101"/>
      <c r="H238" s="33"/>
      <c r="I238" s="33"/>
      <c r="J238" s="33"/>
      <c r="K238" s="33"/>
    </row>
    <row r="239" spans="1:11" ht="14.25">
      <c r="A239" s="101"/>
      <c r="B239" s="448"/>
      <c r="C239" s="448"/>
      <c r="D239" s="156"/>
      <c r="E239" s="157"/>
      <c r="F239" s="101"/>
      <c r="G239" s="101"/>
      <c r="H239" s="33"/>
      <c r="I239" s="33"/>
      <c r="J239" s="33"/>
      <c r="K239" s="33"/>
    </row>
    <row r="240" spans="1:11" ht="14.25">
      <c r="A240" s="101"/>
      <c r="B240" s="448"/>
      <c r="C240" s="448"/>
      <c r="D240" s="156"/>
      <c r="E240" s="155"/>
      <c r="F240" s="101"/>
      <c r="G240" s="101"/>
      <c r="H240" s="33"/>
      <c r="I240" s="33"/>
      <c r="J240" s="33"/>
      <c r="K240" s="33"/>
    </row>
    <row r="241" spans="1:11" ht="14.25">
      <c r="A241" s="101"/>
      <c r="B241" s="448"/>
      <c r="C241" s="448"/>
      <c r="D241" s="156"/>
      <c r="E241" s="155"/>
      <c r="F241" s="101"/>
      <c r="G241" s="101"/>
      <c r="H241" s="33"/>
      <c r="I241" s="33"/>
      <c r="J241" s="33"/>
      <c r="K241" s="33"/>
    </row>
    <row r="242" spans="1:11" ht="14.25">
      <c r="A242" s="101"/>
      <c r="B242" s="448"/>
      <c r="C242" s="448"/>
      <c r="D242" s="156"/>
      <c r="E242" s="155"/>
      <c r="F242" s="101"/>
      <c r="G242" s="101"/>
      <c r="H242" s="33"/>
      <c r="I242" s="33"/>
      <c r="J242" s="33"/>
      <c r="K242" s="33"/>
    </row>
    <row r="243" spans="1:11" ht="14.25">
      <c r="A243" s="101"/>
      <c r="B243" s="448"/>
      <c r="C243" s="448"/>
      <c r="D243" s="156"/>
      <c r="E243" s="155"/>
      <c r="F243" s="101"/>
      <c r="G243" s="101"/>
      <c r="H243" s="33"/>
      <c r="I243" s="33"/>
      <c r="J243" s="33"/>
      <c r="K243" s="33"/>
    </row>
    <row r="244" spans="1:11" ht="15" thickBot="1">
      <c r="A244" s="101"/>
      <c r="B244" s="449"/>
      <c r="C244" s="449"/>
      <c r="D244" s="158"/>
      <c r="E244" s="159"/>
      <c r="F244" s="101"/>
      <c r="G244" s="101"/>
      <c r="H244" s="33"/>
      <c r="I244" s="33"/>
      <c r="J244" s="33"/>
      <c r="K244" s="33"/>
    </row>
    <row r="245" spans="1:11" ht="14.25">
      <c r="A245" s="101"/>
      <c r="B245" s="118"/>
      <c r="C245" s="119"/>
      <c r="D245" s="160"/>
      <c r="E245" s="161"/>
      <c r="F245" s="101"/>
      <c r="G245" s="101"/>
      <c r="H245" s="33"/>
      <c r="I245" s="33"/>
      <c r="J245" s="33"/>
      <c r="K245" s="33"/>
    </row>
    <row r="246" spans="1:11" ht="14.25" customHeight="1">
      <c r="A246" s="101"/>
      <c r="B246" s="425">
        <f>B237+1</f>
        <v>41726</v>
      </c>
      <c r="C246" s="426" t="str">
        <f>CHOOSE(WEEKDAY(B246,2),"星期一","星期二","星期三","星期四","星期五","星期六","星期日")</f>
        <v>星期五</v>
      </c>
      <c r="D246" s="162"/>
      <c r="E246" s="163"/>
      <c r="F246" s="101"/>
      <c r="G246" s="101"/>
      <c r="H246" s="33"/>
      <c r="I246" s="33"/>
      <c r="J246" s="33"/>
      <c r="K246" s="33"/>
    </row>
    <row r="247" spans="1:11" ht="14.25" customHeight="1">
      <c r="A247" s="101"/>
      <c r="B247" s="425"/>
      <c r="C247" s="427"/>
      <c r="D247" s="164"/>
      <c r="E247" s="165"/>
      <c r="F247" s="101"/>
      <c r="G247" s="101"/>
      <c r="H247" s="33"/>
      <c r="I247" s="33"/>
      <c r="J247" s="33"/>
      <c r="K247" s="33"/>
    </row>
    <row r="248" spans="1:11" ht="14.25">
      <c r="A248" s="101"/>
      <c r="B248" s="450"/>
      <c r="C248" s="450"/>
      <c r="D248" s="166"/>
      <c r="E248" s="167"/>
      <c r="F248" s="101"/>
      <c r="G248" s="101"/>
      <c r="H248" s="33"/>
      <c r="I248" s="33"/>
      <c r="J248" s="33"/>
      <c r="K248" s="33"/>
    </row>
    <row r="249" spans="1:11" ht="14.25">
      <c r="A249" s="101"/>
      <c r="B249" s="450"/>
      <c r="C249" s="450"/>
      <c r="D249" s="166"/>
      <c r="E249" s="165"/>
      <c r="F249" s="101"/>
      <c r="G249" s="101"/>
      <c r="H249" s="33"/>
      <c r="I249" s="33"/>
      <c r="J249" s="33"/>
      <c r="K249" s="33"/>
    </row>
    <row r="250" spans="1:11" ht="14.25">
      <c r="A250" s="101"/>
      <c r="B250" s="450"/>
      <c r="C250" s="450"/>
      <c r="D250" s="166"/>
      <c r="E250" s="165"/>
      <c r="F250" s="101"/>
      <c r="G250" s="101"/>
      <c r="H250" s="33"/>
      <c r="I250" s="33"/>
      <c r="J250" s="33"/>
      <c r="K250" s="33"/>
    </row>
    <row r="251" spans="1:11" ht="14.25">
      <c r="A251" s="101"/>
      <c r="B251" s="450"/>
      <c r="C251" s="450"/>
      <c r="D251" s="166"/>
      <c r="E251" s="165"/>
      <c r="F251" s="101"/>
      <c r="G251" s="101"/>
      <c r="H251" s="33"/>
      <c r="I251" s="33"/>
      <c r="J251" s="33"/>
      <c r="K251" s="33"/>
    </row>
    <row r="252" spans="1:11" ht="14.25">
      <c r="A252" s="101"/>
      <c r="B252" s="450"/>
      <c r="C252" s="450"/>
      <c r="D252" s="166"/>
      <c r="E252" s="165"/>
      <c r="F252" s="101"/>
      <c r="G252" s="101"/>
      <c r="H252" s="33"/>
      <c r="I252" s="33"/>
      <c r="J252" s="33"/>
      <c r="K252" s="33"/>
    </row>
    <row r="253" spans="1:11" ht="15" thickBot="1">
      <c r="A253" s="101"/>
      <c r="B253" s="453"/>
      <c r="C253" s="453"/>
      <c r="D253" s="168"/>
      <c r="E253" s="169"/>
      <c r="F253" s="101"/>
      <c r="G253" s="101"/>
      <c r="H253" s="33"/>
      <c r="I253" s="33"/>
      <c r="J253" s="33"/>
      <c r="K253" s="33"/>
    </row>
    <row r="254" spans="1:11" ht="14.25">
      <c r="A254" s="101"/>
      <c r="B254" s="170"/>
      <c r="C254" s="176"/>
      <c r="D254" s="170"/>
      <c r="E254" s="171"/>
      <c r="F254" s="101"/>
      <c r="G254" s="101"/>
      <c r="H254" s="33"/>
      <c r="I254" s="33"/>
      <c r="J254" s="33"/>
      <c r="K254" s="33"/>
    </row>
    <row r="255" spans="1:11" ht="14.25" customHeight="1">
      <c r="A255" s="101"/>
      <c r="B255" s="454">
        <f>B246+1</f>
        <v>41727</v>
      </c>
      <c r="C255" s="446" t="str">
        <f>CHOOSE(WEEKDAY(B255,2),"星期一","星期二","星期三","星期四","星期五","星期六","星期日")</f>
        <v>星期六</v>
      </c>
      <c r="D255" s="152"/>
      <c r="E255" s="153"/>
      <c r="F255" s="101"/>
      <c r="G255" s="101"/>
      <c r="H255" s="33"/>
      <c r="I255" s="33"/>
      <c r="J255" s="33"/>
      <c r="K255" s="33"/>
    </row>
    <row r="256" spans="1:11" ht="14.25" customHeight="1">
      <c r="A256" s="101"/>
      <c r="B256" s="454"/>
      <c r="C256" s="447"/>
      <c r="D256" s="154"/>
      <c r="E256" s="155"/>
      <c r="F256" s="101"/>
      <c r="G256" s="101"/>
      <c r="H256" s="33"/>
      <c r="I256" s="33"/>
      <c r="J256" s="33"/>
      <c r="K256" s="33"/>
    </row>
    <row r="257" spans="1:11" ht="14.25">
      <c r="A257" s="101"/>
      <c r="B257" s="451"/>
      <c r="C257" s="451"/>
      <c r="D257" s="156"/>
      <c r="E257" s="157"/>
      <c r="F257" s="101"/>
      <c r="G257" s="101"/>
      <c r="H257" s="33"/>
      <c r="I257" s="33"/>
      <c r="J257" s="33"/>
      <c r="K257" s="33"/>
    </row>
    <row r="258" spans="1:11" ht="14.25">
      <c r="A258" s="101"/>
      <c r="B258" s="451"/>
      <c r="C258" s="451"/>
      <c r="D258" s="156"/>
      <c r="E258" s="155"/>
      <c r="F258" s="101"/>
      <c r="G258" s="101"/>
      <c r="H258" s="33"/>
      <c r="I258" s="33"/>
      <c r="J258" s="33"/>
      <c r="K258" s="33"/>
    </row>
    <row r="259" spans="1:11" ht="14.25">
      <c r="A259" s="101"/>
      <c r="B259" s="451"/>
      <c r="C259" s="451"/>
      <c r="D259" s="156"/>
      <c r="E259" s="155"/>
      <c r="F259" s="101"/>
      <c r="G259" s="101"/>
      <c r="H259" s="33"/>
      <c r="I259" s="33"/>
      <c r="J259" s="33"/>
      <c r="K259" s="33"/>
    </row>
    <row r="260" spans="1:11" ht="14.25">
      <c r="A260" s="101"/>
      <c r="B260" s="451"/>
      <c r="C260" s="451"/>
      <c r="D260" s="156"/>
      <c r="E260" s="155"/>
      <c r="F260" s="101"/>
      <c r="G260" s="101"/>
      <c r="H260" s="33"/>
      <c r="I260" s="33"/>
      <c r="J260" s="33"/>
      <c r="K260" s="33"/>
    </row>
    <row r="261" spans="1:11" ht="14.25">
      <c r="A261" s="101"/>
      <c r="B261" s="451"/>
      <c r="C261" s="451"/>
      <c r="D261" s="156"/>
      <c r="E261" s="155"/>
      <c r="F261" s="101"/>
      <c r="G261" s="101"/>
      <c r="H261" s="33"/>
      <c r="I261" s="33"/>
      <c r="J261" s="33"/>
      <c r="K261" s="33"/>
    </row>
    <row r="262" spans="1:11" ht="15" thickBot="1">
      <c r="A262" s="101"/>
      <c r="B262" s="452"/>
      <c r="C262" s="452"/>
      <c r="D262" s="158"/>
      <c r="E262" s="159"/>
      <c r="F262" s="101"/>
      <c r="G262" s="101"/>
      <c r="H262" s="33"/>
      <c r="I262" s="33"/>
      <c r="J262" s="33"/>
      <c r="K262" s="33"/>
    </row>
    <row r="263" spans="1:11" ht="14.25">
      <c r="A263" s="101"/>
      <c r="B263" s="160"/>
      <c r="C263" s="222"/>
      <c r="D263" s="160"/>
      <c r="E263" s="161"/>
      <c r="F263" s="101"/>
      <c r="G263" s="101"/>
      <c r="H263" s="33"/>
      <c r="I263" s="33"/>
      <c r="J263" s="33"/>
      <c r="K263" s="33"/>
    </row>
    <row r="264" spans="1:11" ht="14.25" customHeight="1">
      <c r="A264" s="101"/>
      <c r="B264" s="455">
        <f>B255+1</f>
        <v>41728</v>
      </c>
      <c r="C264" s="426" t="str">
        <f>CHOOSE(WEEKDAY(B264,2),"星期一","星期二","星期三","星期四","星期五","星期六","星期日")</f>
        <v>星期日</v>
      </c>
      <c r="D264" s="162"/>
      <c r="E264" s="163"/>
      <c r="F264" s="101"/>
      <c r="G264" s="101"/>
      <c r="H264" s="33"/>
      <c r="I264" s="33"/>
      <c r="J264" s="33"/>
      <c r="K264" s="33"/>
    </row>
    <row r="265" spans="1:11" ht="14.25" customHeight="1">
      <c r="A265" s="101"/>
      <c r="B265" s="455"/>
      <c r="C265" s="427"/>
      <c r="D265" s="164"/>
      <c r="E265" s="165"/>
      <c r="F265" s="101"/>
      <c r="G265" s="101"/>
      <c r="H265" s="33"/>
      <c r="I265" s="33"/>
      <c r="J265" s="33"/>
      <c r="K265" s="33"/>
    </row>
    <row r="266" spans="1:11" ht="14.25">
      <c r="A266" s="101"/>
      <c r="B266" s="450"/>
      <c r="C266" s="450"/>
      <c r="D266" s="166"/>
      <c r="E266" s="167"/>
      <c r="F266" s="101"/>
      <c r="G266" s="101"/>
      <c r="H266" s="33"/>
      <c r="I266" s="33"/>
      <c r="J266" s="33"/>
      <c r="K266" s="33"/>
    </row>
    <row r="267" spans="1:11" ht="14.25">
      <c r="A267" s="101"/>
      <c r="B267" s="450"/>
      <c r="C267" s="450"/>
      <c r="D267" s="166"/>
      <c r="E267" s="165"/>
      <c r="F267" s="101"/>
      <c r="G267" s="101"/>
      <c r="H267" s="33"/>
      <c r="I267" s="33"/>
      <c r="J267" s="33"/>
      <c r="K267" s="33"/>
    </row>
    <row r="268" spans="1:11" ht="14.25">
      <c r="A268" s="101"/>
      <c r="B268" s="450"/>
      <c r="C268" s="450"/>
      <c r="D268" s="166"/>
      <c r="E268" s="165"/>
      <c r="F268" s="101"/>
      <c r="G268" s="101"/>
      <c r="H268" s="33"/>
      <c r="I268" s="33"/>
      <c r="J268" s="33"/>
      <c r="K268" s="33"/>
    </row>
    <row r="269" spans="1:11" ht="14.25">
      <c r="A269" s="101"/>
      <c r="B269" s="450"/>
      <c r="C269" s="450"/>
      <c r="D269" s="166"/>
      <c r="E269" s="165"/>
      <c r="F269" s="101"/>
      <c r="G269" s="101"/>
      <c r="H269" s="33"/>
      <c r="I269" s="33"/>
      <c r="J269" s="33"/>
      <c r="K269" s="33"/>
    </row>
    <row r="270" spans="1:11" ht="14.25">
      <c r="A270" s="101"/>
      <c r="B270" s="450"/>
      <c r="C270" s="450"/>
      <c r="D270" s="166"/>
      <c r="E270" s="165"/>
      <c r="F270" s="101"/>
      <c r="G270" s="101"/>
      <c r="H270" s="33"/>
      <c r="I270" s="33"/>
      <c r="J270" s="33"/>
      <c r="K270" s="33"/>
    </row>
    <row r="271" spans="1:11" ht="15" thickBot="1">
      <c r="A271" s="101"/>
      <c r="B271" s="453"/>
      <c r="C271" s="453"/>
      <c r="D271" s="168"/>
      <c r="E271" s="169"/>
      <c r="F271" s="101"/>
      <c r="G271" s="101"/>
      <c r="H271" s="33"/>
      <c r="I271" s="33"/>
      <c r="J271" s="33"/>
      <c r="K271" s="33"/>
    </row>
    <row r="272" spans="1:11" ht="14.25">
      <c r="A272" s="101"/>
      <c r="B272" s="170"/>
      <c r="C272" s="176"/>
      <c r="D272" s="170"/>
      <c r="E272" s="171"/>
      <c r="F272" s="101"/>
      <c r="G272" s="101"/>
      <c r="H272" s="33"/>
      <c r="I272" s="33"/>
      <c r="J272" s="33"/>
      <c r="K272" s="33"/>
    </row>
    <row r="273" spans="1:11" ht="14.25" customHeight="1">
      <c r="A273" s="101"/>
      <c r="B273" s="454">
        <f>B264+1</f>
        <v>41729</v>
      </c>
      <c r="C273" s="446" t="str">
        <f>CHOOSE(WEEKDAY(B273,2),"星期一","星期二","星期三","星期四","星期五","星期六","星期日")</f>
        <v>星期一</v>
      </c>
      <c r="D273" s="152"/>
      <c r="E273" s="153"/>
      <c r="F273" s="101"/>
      <c r="G273" s="101"/>
      <c r="H273" s="33"/>
      <c r="I273" s="33"/>
      <c r="J273" s="33"/>
      <c r="K273" s="33"/>
    </row>
    <row r="274" spans="1:11" ht="14.25" customHeight="1">
      <c r="A274" s="101"/>
      <c r="B274" s="454"/>
      <c r="C274" s="447"/>
      <c r="D274" s="154"/>
      <c r="E274" s="155"/>
      <c r="F274" s="101"/>
      <c r="G274" s="101"/>
      <c r="H274" s="33"/>
      <c r="I274" s="33"/>
      <c r="J274" s="33"/>
      <c r="K274" s="33"/>
    </row>
    <row r="275" spans="1:11" ht="14.25">
      <c r="A275" s="101"/>
      <c r="B275" s="451"/>
      <c r="C275" s="451"/>
      <c r="D275" s="156"/>
      <c r="E275" s="157"/>
      <c r="F275" s="101"/>
      <c r="G275" s="101"/>
      <c r="H275" s="33"/>
      <c r="I275" s="33"/>
      <c r="J275" s="33"/>
      <c r="K275" s="33"/>
    </row>
    <row r="276" spans="1:11" ht="14.25">
      <c r="A276" s="101"/>
      <c r="B276" s="451"/>
      <c r="C276" s="451"/>
      <c r="D276" s="156"/>
      <c r="E276" s="155"/>
      <c r="F276" s="101"/>
      <c r="G276" s="101"/>
      <c r="H276" s="33"/>
      <c r="I276" s="33"/>
      <c r="J276" s="33"/>
      <c r="K276" s="33"/>
    </row>
    <row r="277" spans="1:11" ht="14.25">
      <c r="A277" s="101"/>
      <c r="B277" s="451"/>
      <c r="C277" s="451"/>
      <c r="D277" s="156"/>
      <c r="E277" s="155"/>
      <c r="F277" s="101"/>
      <c r="G277" s="101"/>
      <c r="H277" s="33"/>
      <c r="I277" s="33"/>
      <c r="J277" s="33"/>
      <c r="K277" s="33"/>
    </row>
    <row r="278" spans="1:11" ht="14.25">
      <c r="A278" s="101"/>
      <c r="B278" s="451"/>
      <c r="C278" s="451"/>
      <c r="D278" s="156"/>
      <c r="E278" s="155"/>
      <c r="F278" s="101"/>
      <c r="G278" s="101"/>
      <c r="H278" s="33"/>
      <c r="I278" s="33"/>
      <c r="J278" s="33"/>
      <c r="K278" s="33"/>
    </row>
    <row r="279" spans="1:11" ht="14.25">
      <c r="A279" s="101"/>
      <c r="B279" s="451"/>
      <c r="C279" s="451"/>
      <c r="D279" s="156"/>
      <c r="E279" s="155"/>
      <c r="F279" s="101"/>
      <c r="G279" s="101"/>
      <c r="H279" s="33"/>
      <c r="I279" s="33"/>
      <c r="J279" s="33"/>
      <c r="K279" s="33"/>
    </row>
    <row r="280" spans="1:11" ht="15" thickBot="1">
      <c r="A280" s="101"/>
      <c r="B280" s="452"/>
      <c r="C280" s="452"/>
      <c r="D280" s="158"/>
      <c r="E280" s="159"/>
      <c r="F280" s="101"/>
      <c r="G280" s="101"/>
      <c r="H280" s="33"/>
      <c r="I280" s="33"/>
      <c r="J280" s="33"/>
      <c r="K280" s="33"/>
    </row>
    <row r="281" spans="1:11" ht="14.25">
      <c r="A281" s="101"/>
      <c r="B281" s="101"/>
      <c r="C281" s="220"/>
      <c r="D281" s="101"/>
      <c r="E281" s="223"/>
      <c r="F281" s="101"/>
      <c r="G281" s="101"/>
      <c r="H281" s="33"/>
      <c r="I281" s="33"/>
      <c r="J281" s="33"/>
      <c r="K281" s="33"/>
    </row>
    <row r="282" spans="1:11" ht="14.25">
      <c r="A282" s="101"/>
      <c r="B282" s="101"/>
      <c r="C282" s="220"/>
      <c r="D282" s="101"/>
      <c r="E282" s="223"/>
      <c r="F282" s="101"/>
      <c r="G282" s="101"/>
      <c r="H282" s="33"/>
      <c r="I282" s="33"/>
      <c r="J282" s="33"/>
      <c r="K282" s="33"/>
    </row>
    <row r="283" spans="1:11" ht="14.25">
      <c r="A283" s="101"/>
      <c r="B283" s="101"/>
      <c r="C283" s="220"/>
      <c r="D283" s="101"/>
      <c r="E283" s="223"/>
      <c r="F283" s="101"/>
      <c r="G283" s="101"/>
      <c r="H283" s="33"/>
      <c r="I283" s="33"/>
      <c r="J283" s="33"/>
      <c r="K283" s="33"/>
    </row>
    <row r="284" spans="1:11" ht="14.25">
      <c r="A284" s="101"/>
      <c r="B284" s="101"/>
      <c r="C284" s="220"/>
      <c r="D284" s="101"/>
      <c r="E284" s="223"/>
      <c r="F284" s="101"/>
      <c r="G284" s="101"/>
      <c r="H284" s="33"/>
      <c r="I284" s="33"/>
      <c r="J284" s="33"/>
      <c r="K284" s="33"/>
    </row>
    <row r="285" spans="1:11" ht="14.25">
      <c r="A285" s="101"/>
      <c r="B285" s="101"/>
      <c r="C285" s="220"/>
      <c r="D285" s="101"/>
      <c r="E285" s="223"/>
      <c r="F285" s="101"/>
      <c r="G285" s="101"/>
      <c r="H285" s="33"/>
      <c r="I285" s="33"/>
      <c r="J285" s="33"/>
      <c r="K285" s="33"/>
    </row>
    <row r="286" spans="1:11" ht="14.25">
      <c r="A286" s="101"/>
      <c r="B286" s="101"/>
      <c r="C286" s="220"/>
      <c r="D286" s="101"/>
      <c r="E286" s="223"/>
      <c r="F286" s="101"/>
      <c r="G286" s="101"/>
      <c r="H286" s="33"/>
      <c r="I286" s="33"/>
      <c r="J286" s="33"/>
      <c r="K286" s="33"/>
    </row>
    <row r="287" spans="1:11" ht="14.25">
      <c r="A287" s="101"/>
      <c r="B287" s="101"/>
      <c r="C287" s="220"/>
      <c r="D287" s="101"/>
      <c r="E287" s="223"/>
      <c r="F287" s="101"/>
      <c r="G287" s="101"/>
      <c r="H287" s="33"/>
      <c r="I287" s="33"/>
      <c r="J287" s="33"/>
      <c r="K287" s="33"/>
    </row>
    <row r="288" spans="1:11" ht="14.25">
      <c r="A288" s="33"/>
      <c r="B288" s="33"/>
      <c r="C288" s="33"/>
      <c r="D288" s="33"/>
      <c r="E288" s="33"/>
      <c r="F288" s="33"/>
      <c r="G288" s="33"/>
      <c r="H288" s="33"/>
      <c r="I288" s="33"/>
      <c r="J288" s="33"/>
      <c r="K288" s="33"/>
    </row>
    <row r="289" spans="1:11" ht="14.25">
      <c r="A289" s="33"/>
      <c r="B289" s="33"/>
      <c r="C289" s="33"/>
      <c r="D289" s="33"/>
      <c r="E289" s="33"/>
      <c r="F289" s="33"/>
      <c r="G289" s="33"/>
      <c r="H289" s="33"/>
      <c r="I289" s="33"/>
      <c r="J289" s="33"/>
      <c r="K289" s="33"/>
    </row>
    <row r="290" spans="1:11" ht="14.25">
      <c r="A290" s="33"/>
      <c r="B290" s="33"/>
      <c r="C290" s="33"/>
      <c r="D290" s="33"/>
      <c r="E290" s="33"/>
      <c r="F290" s="33"/>
      <c r="G290" s="33"/>
      <c r="H290" s="33"/>
      <c r="I290" s="33"/>
      <c r="J290" s="33"/>
      <c r="K290" s="33"/>
    </row>
    <row r="291" spans="1:11" ht="14.25">
      <c r="A291" s="33"/>
      <c r="B291" s="33"/>
      <c r="C291" s="33"/>
      <c r="D291" s="33"/>
      <c r="E291" s="33"/>
      <c r="F291" s="33"/>
      <c r="G291" s="33"/>
      <c r="H291" s="33"/>
      <c r="I291" s="33"/>
      <c r="J291" s="33"/>
      <c r="K291" s="33"/>
    </row>
    <row r="292" spans="1:11" ht="14.25">
      <c r="A292" s="33"/>
      <c r="B292" s="33"/>
      <c r="C292" s="33"/>
      <c r="D292" s="33"/>
      <c r="E292" s="33"/>
      <c r="F292" s="33"/>
      <c r="G292" s="33"/>
      <c r="H292" s="33"/>
      <c r="I292" s="33"/>
      <c r="J292" s="33"/>
      <c r="K292" s="33"/>
    </row>
    <row r="293" spans="1:11" ht="14.25">
      <c r="A293" s="33"/>
      <c r="B293" s="33"/>
      <c r="C293" s="33"/>
      <c r="D293" s="33"/>
      <c r="E293" s="33"/>
      <c r="F293" s="33"/>
      <c r="G293" s="33"/>
      <c r="H293" s="33"/>
      <c r="I293" s="33"/>
      <c r="J293" s="33"/>
      <c r="K293" s="33"/>
    </row>
    <row r="294" spans="1:11" ht="14.25">
      <c r="A294" s="33"/>
      <c r="B294" s="33"/>
      <c r="C294" s="33"/>
      <c r="D294" s="33"/>
      <c r="E294" s="33"/>
      <c r="F294" s="33"/>
      <c r="G294" s="33"/>
      <c r="H294" s="33"/>
      <c r="I294" s="33"/>
      <c r="J294" s="33"/>
      <c r="K294" s="33"/>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11"/>
  <dimension ref="A1:Q294"/>
  <sheetViews>
    <sheetView zoomScalePageLayoutView="0" workbookViewId="0" topLeftCell="A1">
      <selection activeCell="B3" sqref="B3:B4"/>
    </sheetView>
  </sheetViews>
  <sheetFormatPr defaultColWidth="9.00390625" defaultRowHeight="14.25"/>
  <cols>
    <col min="3" max="3" width="13.00390625" style="0" customWidth="1"/>
    <col min="4" max="4" width="1.37890625" style="0" customWidth="1"/>
    <col min="5" max="5" width="36.00390625" style="0" customWidth="1"/>
  </cols>
  <sheetData>
    <row r="1" spans="1:17" ht="21" thickBot="1">
      <c r="A1" s="101"/>
      <c r="B1" s="113" t="str">
        <f>'封面'!$M26&amp;"年4月记事录"</f>
        <v>2014年4月记事录</v>
      </c>
      <c r="C1" s="220"/>
      <c r="D1" s="101"/>
      <c r="E1" s="221">
        <f>'备忘录 '!C54</f>
        <v>41730</v>
      </c>
      <c r="F1" s="101"/>
      <c r="G1" s="101"/>
      <c r="H1" s="33"/>
      <c r="I1" s="33"/>
      <c r="J1" s="33"/>
      <c r="K1" s="33"/>
      <c r="L1" s="33"/>
      <c r="M1" s="33"/>
      <c r="N1" s="33"/>
      <c r="O1" s="33"/>
      <c r="P1" s="33"/>
      <c r="Q1" s="33"/>
    </row>
    <row r="2" spans="1:11" ht="15" thickTop="1">
      <c r="A2" s="101"/>
      <c r="B2" s="149"/>
      <c r="C2" s="150"/>
      <c r="D2" s="149"/>
      <c r="E2" s="151"/>
      <c r="F2" s="101"/>
      <c r="G2" s="101"/>
      <c r="H2" s="33"/>
      <c r="I2" s="33"/>
      <c r="J2" s="33"/>
      <c r="K2" s="33"/>
    </row>
    <row r="3" spans="1:11" ht="14.25" customHeight="1">
      <c r="A3" s="101"/>
      <c r="B3" s="445">
        <f>'备忘录 '!C54</f>
        <v>41730</v>
      </c>
      <c r="C3" s="446" t="str">
        <f>CHOOSE(WEEKDAY(B3,2),"星期一","星期二","星期三","星期四","星期五","星期六","星期日")</f>
        <v>星期二</v>
      </c>
      <c r="D3" s="152"/>
      <c r="E3" s="153"/>
      <c r="F3" s="101"/>
      <c r="G3" s="101"/>
      <c r="H3" s="33"/>
      <c r="I3" s="33"/>
      <c r="J3" s="33"/>
      <c r="K3" s="33"/>
    </row>
    <row r="4" spans="1:11" ht="14.25" customHeight="1">
      <c r="A4" s="101"/>
      <c r="B4" s="445"/>
      <c r="C4" s="447"/>
      <c r="D4" s="154"/>
      <c r="E4" s="155"/>
      <c r="F4" s="101"/>
      <c r="G4" s="101"/>
      <c r="H4" s="33"/>
      <c r="I4" s="33"/>
      <c r="J4" s="33"/>
      <c r="K4" s="33"/>
    </row>
    <row r="5" spans="1:11" ht="14.25">
      <c r="A5" s="101"/>
      <c r="B5" s="448"/>
      <c r="C5" s="448"/>
      <c r="D5" s="156"/>
      <c r="E5" s="157"/>
      <c r="F5" s="101"/>
      <c r="G5" s="101"/>
      <c r="H5" s="33"/>
      <c r="I5" s="33"/>
      <c r="J5" s="33"/>
      <c r="K5" s="33"/>
    </row>
    <row r="6" spans="1:11" ht="14.25">
      <c r="A6" s="101"/>
      <c r="B6" s="448"/>
      <c r="C6" s="448"/>
      <c r="D6" s="156"/>
      <c r="E6" s="155"/>
      <c r="F6" s="101"/>
      <c r="G6" s="101"/>
      <c r="H6" s="33"/>
      <c r="I6" s="33"/>
      <c r="J6" s="33"/>
      <c r="K6" s="33"/>
    </row>
    <row r="7" spans="1:11" ht="14.25">
      <c r="A7" s="101"/>
      <c r="B7" s="448"/>
      <c r="C7" s="448"/>
      <c r="D7" s="156"/>
      <c r="E7" s="155"/>
      <c r="F7" s="101"/>
      <c r="G7" s="101"/>
      <c r="H7" s="33"/>
      <c r="I7" s="33"/>
      <c r="J7" s="33"/>
      <c r="K7" s="33"/>
    </row>
    <row r="8" spans="1:11" ht="14.25">
      <c r="A8" s="101"/>
      <c r="B8" s="448"/>
      <c r="C8" s="448"/>
      <c r="D8" s="156"/>
      <c r="E8" s="155"/>
      <c r="F8" s="101"/>
      <c r="G8" s="101"/>
      <c r="H8" s="33"/>
      <c r="I8" s="33"/>
      <c r="J8" s="33"/>
      <c r="K8" s="33"/>
    </row>
    <row r="9" spans="1:11" ht="14.25">
      <c r="A9" s="101"/>
      <c r="B9" s="448"/>
      <c r="C9" s="448"/>
      <c r="D9" s="156"/>
      <c r="E9" s="155"/>
      <c r="F9" s="101"/>
      <c r="G9" s="101"/>
      <c r="H9" s="33"/>
      <c r="I9" s="33"/>
      <c r="J9" s="33"/>
      <c r="K9" s="33"/>
    </row>
    <row r="10" spans="1:11" ht="15" thickBot="1">
      <c r="A10" s="101"/>
      <c r="B10" s="449"/>
      <c r="C10" s="449"/>
      <c r="D10" s="158"/>
      <c r="E10" s="159"/>
      <c r="F10" s="101"/>
      <c r="G10" s="101"/>
      <c r="H10" s="33"/>
      <c r="I10" s="33"/>
      <c r="J10" s="33"/>
      <c r="K10" s="33"/>
    </row>
    <row r="11" spans="1:11" ht="14.25">
      <c r="A11" s="101"/>
      <c r="B11" s="118"/>
      <c r="C11" s="119"/>
      <c r="D11" s="160"/>
      <c r="E11" s="161"/>
      <c r="F11" s="101"/>
      <c r="G11" s="101"/>
      <c r="H11" s="33"/>
      <c r="I11" s="33"/>
      <c r="J11" s="33"/>
      <c r="K11" s="33"/>
    </row>
    <row r="12" spans="1:11" ht="14.25" customHeight="1">
      <c r="A12" s="101"/>
      <c r="B12" s="425">
        <f>B3+1</f>
        <v>41731</v>
      </c>
      <c r="C12" s="426" t="str">
        <f>CHOOSE(WEEKDAY(B12,2),"星期一","星期二","星期三","星期四","星期五","星期六","星期日")</f>
        <v>星期三</v>
      </c>
      <c r="D12" s="162"/>
      <c r="E12" s="163"/>
      <c r="F12" s="101"/>
      <c r="G12" s="101"/>
      <c r="H12" s="33"/>
      <c r="I12" s="33"/>
      <c r="J12" s="33"/>
      <c r="K12" s="33"/>
    </row>
    <row r="13" spans="1:11" ht="14.25" customHeight="1">
      <c r="A13" s="101"/>
      <c r="B13" s="425"/>
      <c r="C13" s="427"/>
      <c r="D13" s="164"/>
      <c r="E13" s="165"/>
      <c r="F13" s="101"/>
      <c r="G13" s="101"/>
      <c r="H13" s="33"/>
      <c r="I13" s="33"/>
      <c r="J13" s="33"/>
      <c r="K13" s="33"/>
    </row>
    <row r="14" spans="1:11" ht="14.25">
      <c r="A14" s="101"/>
      <c r="B14" s="422"/>
      <c r="C14" s="422"/>
      <c r="D14" s="166"/>
      <c r="E14" s="167"/>
      <c r="F14" s="101"/>
      <c r="G14" s="101"/>
      <c r="H14" s="33"/>
      <c r="I14" s="33"/>
      <c r="J14" s="33"/>
      <c r="K14" s="33"/>
    </row>
    <row r="15" spans="1:11" ht="14.25">
      <c r="A15" s="101"/>
      <c r="B15" s="422"/>
      <c r="C15" s="422"/>
      <c r="D15" s="166"/>
      <c r="E15" s="165"/>
      <c r="F15" s="101"/>
      <c r="G15" s="101"/>
      <c r="H15" s="33"/>
      <c r="I15" s="33"/>
      <c r="J15" s="33"/>
      <c r="K15" s="33"/>
    </row>
    <row r="16" spans="1:11" ht="14.25">
      <c r="A16" s="101"/>
      <c r="B16" s="422"/>
      <c r="C16" s="422"/>
      <c r="D16" s="166"/>
      <c r="E16" s="165"/>
      <c r="F16" s="101"/>
      <c r="G16" s="101"/>
      <c r="H16" s="33"/>
      <c r="I16" s="33"/>
      <c r="J16" s="33"/>
      <c r="K16" s="33"/>
    </row>
    <row r="17" spans="1:11" ht="14.25">
      <c r="A17" s="101"/>
      <c r="B17" s="422"/>
      <c r="C17" s="422"/>
      <c r="D17" s="166"/>
      <c r="E17" s="165"/>
      <c r="F17" s="101"/>
      <c r="G17" s="101"/>
      <c r="H17" s="33"/>
      <c r="I17" s="33"/>
      <c r="J17" s="33"/>
      <c r="K17" s="33"/>
    </row>
    <row r="18" spans="1:11" ht="14.25">
      <c r="A18" s="101"/>
      <c r="B18" s="422"/>
      <c r="C18" s="422"/>
      <c r="D18" s="166"/>
      <c r="E18" s="165"/>
      <c r="F18" s="101"/>
      <c r="G18" s="101"/>
      <c r="H18" s="33"/>
      <c r="I18" s="33"/>
      <c r="J18" s="33"/>
      <c r="K18" s="33"/>
    </row>
    <row r="19" spans="1:11" ht="15" thickBot="1">
      <c r="A19" s="101"/>
      <c r="B19" s="431"/>
      <c r="C19" s="431"/>
      <c r="D19" s="168"/>
      <c r="E19" s="169"/>
      <c r="F19" s="101"/>
      <c r="G19" s="101"/>
      <c r="H19" s="33"/>
      <c r="I19" s="33"/>
      <c r="J19" s="33"/>
      <c r="K19" s="33"/>
    </row>
    <row r="20" spans="1:11" ht="14.25">
      <c r="A20" s="101"/>
      <c r="B20" s="129"/>
      <c r="C20" s="130"/>
      <c r="D20" s="170"/>
      <c r="E20" s="171"/>
      <c r="F20" s="101"/>
      <c r="G20" s="101"/>
      <c r="H20" s="33"/>
      <c r="I20" s="33"/>
      <c r="J20" s="33"/>
      <c r="K20" s="33"/>
    </row>
    <row r="21" spans="1:11" ht="14.25" customHeight="1">
      <c r="A21" s="101"/>
      <c r="B21" s="445">
        <f>B12+1</f>
        <v>41732</v>
      </c>
      <c r="C21" s="446" t="str">
        <f>CHOOSE(WEEKDAY(B21,2),"星期一","星期二","星期三","星期四","星期五","星期六","星期日")</f>
        <v>星期四</v>
      </c>
      <c r="D21" s="152"/>
      <c r="E21" s="153"/>
      <c r="F21" s="101"/>
      <c r="G21" s="101"/>
      <c r="H21" s="33"/>
      <c r="I21" s="33"/>
      <c r="J21" s="33"/>
      <c r="K21" s="33"/>
    </row>
    <row r="22" spans="1:11" ht="14.25" customHeight="1">
      <c r="A22" s="101"/>
      <c r="B22" s="445"/>
      <c r="C22" s="447"/>
      <c r="D22" s="154"/>
      <c r="E22" s="155"/>
      <c r="F22" s="101"/>
      <c r="G22" s="101"/>
      <c r="H22" s="33"/>
      <c r="I22" s="33"/>
      <c r="J22" s="33"/>
      <c r="K22" s="33"/>
    </row>
    <row r="23" spans="1:11" ht="14.25">
      <c r="A23" s="101"/>
      <c r="B23" s="448"/>
      <c r="C23" s="448"/>
      <c r="D23" s="156"/>
      <c r="E23" s="157"/>
      <c r="F23" s="101"/>
      <c r="G23" s="101"/>
      <c r="H23" s="33"/>
      <c r="I23" s="33"/>
      <c r="J23" s="33"/>
      <c r="K23" s="33"/>
    </row>
    <row r="24" spans="1:11" ht="14.25">
      <c r="A24" s="101"/>
      <c r="B24" s="448"/>
      <c r="C24" s="448"/>
      <c r="D24" s="156"/>
      <c r="E24" s="155"/>
      <c r="F24" s="101"/>
      <c r="G24" s="101"/>
      <c r="H24" s="33"/>
      <c r="I24" s="33"/>
      <c r="J24" s="33"/>
      <c r="K24" s="33"/>
    </row>
    <row r="25" spans="1:11" ht="14.25">
      <c r="A25" s="101"/>
      <c r="B25" s="448"/>
      <c r="C25" s="448"/>
      <c r="D25" s="156"/>
      <c r="E25" s="155"/>
      <c r="F25" s="101"/>
      <c r="G25" s="101"/>
      <c r="H25" s="33"/>
      <c r="I25" s="33"/>
      <c r="J25" s="33"/>
      <c r="K25" s="33"/>
    </row>
    <row r="26" spans="1:11" ht="14.25">
      <c r="A26" s="101"/>
      <c r="B26" s="448"/>
      <c r="C26" s="448"/>
      <c r="D26" s="156"/>
      <c r="E26" s="155"/>
      <c r="F26" s="101"/>
      <c r="G26" s="101"/>
      <c r="H26" s="33"/>
      <c r="I26" s="33"/>
      <c r="J26" s="33"/>
      <c r="K26" s="33"/>
    </row>
    <row r="27" spans="1:11" ht="14.25">
      <c r="A27" s="101"/>
      <c r="B27" s="448"/>
      <c r="C27" s="448"/>
      <c r="D27" s="156"/>
      <c r="E27" s="155"/>
      <c r="F27" s="101"/>
      <c r="G27" s="101"/>
      <c r="H27" s="33"/>
      <c r="I27" s="33"/>
      <c r="J27" s="33"/>
      <c r="K27" s="33"/>
    </row>
    <row r="28" spans="1:11" ht="15" thickBot="1">
      <c r="A28" s="101"/>
      <c r="B28" s="449"/>
      <c r="C28" s="449"/>
      <c r="D28" s="158"/>
      <c r="E28" s="159"/>
      <c r="F28" s="101"/>
      <c r="G28" s="101"/>
      <c r="H28" s="33"/>
      <c r="I28" s="33"/>
      <c r="J28" s="33"/>
      <c r="K28" s="33"/>
    </row>
    <row r="29" spans="1:11" ht="14.25">
      <c r="A29" s="101"/>
      <c r="B29" s="118"/>
      <c r="C29" s="119"/>
      <c r="D29" s="160"/>
      <c r="E29" s="161"/>
      <c r="F29" s="101"/>
      <c r="G29" s="101"/>
      <c r="H29" s="33"/>
      <c r="I29" s="33"/>
      <c r="J29" s="33"/>
      <c r="K29" s="33"/>
    </row>
    <row r="30" spans="1:11" ht="14.25" customHeight="1">
      <c r="A30" s="101"/>
      <c r="B30" s="425">
        <f>B21+1</f>
        <v>41733</v>
      </c>
      <c r="C30" s="426" t="str">
        <f>CHOOSE(WEEKDAY(B30,2),"星期一","星期二","星期三","星期四","星期五","星期六","星期日")</f>
        <v>星期五</v>
      </c>
      <c r="D30" s="162"/>
      <c r="E30" s="163"/>
      <c r="F30" s="101"/>
      <c r="G30" s="101"/>
      <c r="H30" s="33"/>
      <c r="I30" s="33"/>
      <c r="J30" s="33"/>
      <c r="K30" s="33"/>
    </row>
    <row r="31" spans="1:11" ht="14.25" customHeight="1">
      <c r="A31" s="101"/>
      <c r="B31" s="425"/>
      <c r="C31" s="427"/>
      <c r="D31" s="164"/>
      <c r="E31" s="165"/>
      <c r="F31" s="101"/>
      <c r="G31" s="101"/>
      <c r="H31" s="33"/>
      <c r="I31" s="33"/>
      <c r="J31" s="33"/>
      <c r="K31" s="33"/>
    </row>
    <row r="32" spans="1:11" ht="14.25">
      <c r="A32" s="101"/>
      <c r="B32" s="422"/>
      <c r="C32" s="422"/>
      <c r="D32" s="166"/>
      <c r="E32" s="167"/>
      <c r="F32" s="101"/>
      <c r="G32" s="101"/>
      <c r="H32" s="33"/>
      <c r="I32" s="33"/>
      <c r="J32" s="33"/>
      <c r="K32" s="33"/>
    </row>
    <row r="33" spans="1:11" ht="14.25">
      <c r="A33" s="101"/>
      <c r="B33" s="422"/>
      <c r="C33" s="422"/>
      <c r="D33" s="166"/>
      <c r="E33" s="165"/>
      <c r="F33" s="101"/>
      <c r="G33" s="101"/>
      <c r="H33" s="33"/>
      <c r="I33" s="33"/>
      <c r="J33" s="33"/>
      <c r="K33" s="33"/>
    </row>
    <row r="34" spans="1:11" ht="14.25">
      <c r="A34" s="101"/>
      <c r="B34" s="422"/>
      <c r="C34" s="422"/>
      <c r="D34" s="166"/>
      <c r="E34" s="165"/>
      <c r="F34" s="101"/>
      <c r="G34" s="101"/>
      <c r="H34" s="33"/>
      <c r="I34" s="33"/>
      <c r="J34" s="33"/>
      <c r="K34" s="33"/>
    </row>
    <row r="35" spans="1:11" ht="14.25">
      <c r="A35" s="101"/>
      <c r="B35" s="422"/>
      <c r="C35" s="422"/>
      <c r="D35" s="166"/>
      <c r="E35" s="165"/>
      <c r="F35" s="101"/>
      <c r="G35" s="101"/>
      <c r="H35" s="33"/>
      <c r="I35" s="33"/>
      <c r="J35" s="33"/>
      <c r="K35" s="33"/>
    </row>
    <row r="36" spans="1:11" ht="14.25">
      <c r="A36" s="101"/>
      <c r="B36" s="422"/>
      <c r="C36" s="422"/>
      <c r="D36" s="166"/>
      <c r="E36" s="165"/>
      <c r="F36" s="101"/>
      <c r="G36" s="101"/>
      <c r="H36" s="33"/>
      <c r="I36" s="33"/>
      <c r="J36" s="33"/>
      <c r="K36" s="33"/>
    </row>
    <row r="37" spans="1:11" ht="15" thickBot="1">
      <c r="A37" s="101"/>
      <c r="B37" s="431"/>
      <c r="C37" s="431"/>
      <c r="D37" s="168"/>
      <c r="E37" s="169"/>
      <c r="F37" s="101"/>
      <c r="G37" s="101"/>
      <c r="H37" s="33"/>
      <c r="I37" s="33"/>
      <c r="J37" s="33"/>
      <c r="K37" s="33"/>
    </row>
    <row r="38" spans="1:11" ht="14.25">
      <c r="A38" s="101"/>
      <c r="B38" s="129"/>
      <c r="C38" s="130"/>
      <c r="D38" s="170"/>
      <c r="E38" s="171"/>
      <c r="F38" s="101"/>
      <c r="G38" s="101"/>
      <c r="H38" s="33"/>
      <c r="I38" s="33"/>
      <c r="J38" s="33"/>
      <c r="K38" s="33"/>
    </row>
    <row r="39" spans="1:11" ht="14.25" customHeight="1">
      <c r="A39" s="101"/>
      <c r="B39" s="445">
        <f>B30+1</f>
        <v>41734</v>
      </c>
      <c r="C39" s="446" t="str">
        <f>CHOOSE(WEEKDAY(B39,2),"星期一","星期二","星期三","星期四","星期五","星期六","星期日")</f>
        <v>星期六</v>
      </c>
      <c r="D39" s="152"/>
      <c r="E39" s="153"/>
      <c r="F39" s="101"/>
      <c r="G39" s="101"/>
      <c r="H39" s="33"/>
      <c r="I39" s="33"/>
      <c r="J39" s="33"/>
      <c r="K39" s="33"/>
    </row>
    <row r="40" spans="1:11" ht="14.25" customHeight="1">
      <c r="A40" s="101"/>
      <c r="B40" s="445"/>
      <c r="C40" s="447"/>
      <c r="D40" s="154"/>
      <c r="E40" s="155"/>
      <c r="F40" s="101"/>
      <c r="G40" s="101"/>
      <c r="H40" s="33"/>
      <c r="I40" s="33"/>
      <c r="J40" s="33"/>
      <c r="K40" s="33"/>
    </row>
    <row r="41" spans="1:11" ht="14.25">
      <c r="A41" s="101"/>
      <c r="B41" s="448"/>
      <c r="C41" s="448"/>
      <c r="D41" s="156"/>
      <c r="E41" s="157"/>
      <c r="F41" s="101"/>
      <c r="G41" s="101"/>
      <c r="H41" s="33"/>
      <c r="I41" s="33"/>
      <c r="J41" s="33"/>
      <c r="K41" s="33"/>
    </row>
    <row r="42" spans="1:11" ht="14.25">
      <c r="A42" s="101"/>
      <c r="B42" s="448"/>
      <c r="C42" s="448"/>
      <c r="D42" s="156"/>
      <c r="E42" s="155"/>
      <c r="F42" s="101"/>
      <c r="G42" s="101"/>
      <c r="H42" s="33"/>
      <c r="I42" s="33"/>
      <c r="J42" s="33"/>
      <c r="K42" s="33"/>
    </row>
    <row r="43" spans="1:11" ht="14.25">
      <c r="A43" s="101"/>
      <c r="B43" s="448"/>
      <c r="C43" s="448"/>
      <c r="D43" s="156"/>
      <c r="E43" s="155"/>
      <c r="F43" s="101"/>
      <c r="G43" s="101"/>
      <c r="H43" s="33"/>
      <c r="I43" s="33"/>
      <c r="J43" s="33"/>
      <c r="K43" s="33"/>
    </row>
    <row r="44" spans="1:11" ht="14.25">
      <c r="A44" s="101"/>
      <c r="B44" s="448"/>
      <c r="C44" s="448"/>
      <c r="D44" s="156"/>
      <c r="E44" s="155"/>
      <c r="F44" s="101"/>
      <c r="G44" s="101"/>
      <c r="H44" s="33"/>
      <c r="I44" s="33"/>
      <c r="J44" s="33"/>
      <c r="K44" s="33"/>
    </row>
    <row r="45" spans="1:11" ht="14.25">
      <c r="A45" s="101"/>
      <c r="B45" s="448"/>
      <c r="C45" s="448"/>
      <c r="D45" s="156"/>
      <c r="E45" s="155"/>
      <c r="F45" s="101"/>
      <c r="G45" s="101"/>
      <c r="H45" s="33"/>
      <c r="I45" s="33"/>
      <c r="J45" s="33"/>
      <c r="K45" s="33"/>
    </row>
    <row r="46" spans="1:11" ht="15" thickBot="1">
      <c r="A46" s="101"/>
      <c r="B46" s="449"/>
      <c r="C46" s="449"/>
      <c r="D46" s="158"/>
      <c r="E46" s="159"/>
      <c r="F46" s="101"/>
      <c r="G46" s="101"/>
      <c r="H46" s="33"/>
      <c r="I46" s="33"/>
      <c r="J46" s="33"/>
      <c r="K46" s="33"/>
    </row>
    <row r="47" spans="1:11" ht="14.25">
      <c r="A47" s="101"/>
      <c r="B47" s="172"/>
      <c r="C47" s="173"/>
      <c r="D47" s="160"/>
      <c r="E47" s="161"/>
      <c r="F47" s="101"/>
      <c r="G47" s="101"/>
      <c r="H47" s="33"/>
      <c r="I47" s="33"/>
      <c r="J47" s="33"/>
      <c r="K47" s="33"/>
    </row>
    <row r="48" spans="1:11" ht="14.25" customHeight="1">
      <c r="A48" s="101"/>
      <c r="B48" s="425">
        <f>B39+1</f>
        <v>41735</v>
      </c>
      <c r="C48" s="426" t="str">
        <f>CHOOSE(WEEKDAY(B48,2),"星期一","星期二","星期三","星期四","星期五","星期六","星期日")</f>
        <v>星期日</v>
      </c>
      <c r="D48" s="162"/>
      <c r="E48" s="163"/>
      <c r="F48" s="101"/>
      <c r="G48" s="101"/>
      <c r="H48" s="33"/>
      <c r="I48" s="33"/>
      <c r="J48" s="33"/>
      <c r="K48" s="33"/>
    </row>
    <row r="49" spans="1:11" ht="14.25" customHeight="1">
      <c r="A49" s="101"/>
      <c r="B49" s="425"/>
      <c r="C49" s="427"/>
      <c r="D49" s="164"/>
      <c r="E49" s="165"/>
      <c r="F49" s="101"/>
      <c r="G49" s="101"/>
      <c r="H49" s="33"/>
      <c r="I49" s="33"/>
      <c r="J49" s="33"/>
      <c r="K49" s="33"/>
    </row>
    <row r="50" spans="1:11" ht="14.25">
      <c r="A50" s="101"/>
      <c r="B50" s="422"/>
      <c r="C50" s="422"/>
      <c r="D50" s="166"/>
      <c r="E50" s="167"/>
      <c r="F50" s="101"/>
      <c r="G50" s="101"/>
      <c r="H50" s="33"/>
      <c r="I50" s="33"/>
      <c r="J50" s="33"/>
      <c r="K50" s="33"/>
    </row>
    <row r="51" spans="1:11" ht="14.25">
      <c r="A51" s="101"/>
      <c r="B51" s="422"/>
      <c r="C51" s="422"/>
      <c r="D51" s="166"/>
      <c r="E51" s="165"/>
      <c r="F51" s="101"/>
      <c r="G51" s="101"/>
      <c r="H51" s="33"/>
      <c r="I51" s="33"/>
      <c r="J51" s="33"/>
      <c r="K51" s="33"/>
    </row>
    <row r="52" spans="1:11" ht="14.25">
      <c r="A52" s="101"/>
      <c r="B52" s="422"/>
      <c r="C52" s="422"/>
      <c r="D52" s="166"/>
      <c r="E52" s="165"/>
      <c r="F52" s="101"/>
      <c r="G52" s="101"/>
      <c r="H52" s="33"/>
      <c r="I52" s="33"/>
      <c r="J52" s="33"/>
      <c r="K52" s="33"/>
    </row>
    <row r="53" spans="1:11" ht="14.25">
      <c r="A53" s="101"/>
      <c r="B53" s="422"/>
      <c r="C53" s="422"/>
      <c r="D53" s="166"/>
      <c r="E53" s="165"/>
      <c r="F53" s="101"/>
      <c r="G53" s="101"/>
      <c r="H53" s="33"/>
      <c r="I53" s="33"/>
      <c r="J53" s="33"/>
      <c r="K53" s="33"/>
    </row>
    <row r="54" spans="1:11" ht="14.25">
      <c r="A54" s="101"/>
      <c r="B54" s="422"/>
      <c r="C54" s="422"/>
      <c r="D54" s="166"/>
      <c r="E54" s="165"/>
      <c r="F54" s="101"/>
      <c r="G54" s="101"/>
      <c r="H54" s="33"/>
      <c r="I54" s="33"/>
      <c r="J54" s="33"/>
      <c r="K54" s="33"/>
    </row>
    <row r="55" spans="1:11" ht="15" thickBot="1">
      <c r="A55" s="101"/>
      <c r="B55" s="431"/>
      <c r="C55" s="431"/>
      <c r="D55" s="168"/>
      <c r="E55" s="169"/>
      <c r="F55" s="101"/>
      <c r="G55" s="101"/>
      <c r="H55" s="33"/>
      <c r="I55" s="33"/>
      <c r="J55" s="33"/>
      <c r="K55" s="33"/>
    </row>
    <row r="56" spans="1:11" ht="14.25">
      <c r="A56" s="101"/>
      <c r="B56" s="129"/>
      <c r="C56" s="130"/>
      <c r="D56" s="170"/>
      <c r="E56" s="171"/>
      <c r="F56" s="101"/>
      <c r="G56" s="101"/>
      <c r="H56" s="33"/>
      <c r="I56" s="33"/>
      <c r="J56" s="33"/>
      <c r="K56" s="33"/>
    </row>
    <row r="57" spans="1:11" ht="14.25" customHeight="1">
      <c r="A57" s="101"/>
      <c r="B57" s="445">
        <f>B48+1</f>
        <v>41736</v>
      </c>
      <c r="C57" s="446" t="str">
        <f>CHOOSE(WEEKDAY(B57,2),"星期一","星期二","星期三","星期四","星期五","星期六","星期日")</f>
        <v>星期一</v>
      </c>
      <c r="D57" s="152"/>
      <c r="E57" s="153"/>
      <c r="F57" s="101"/>
      <c r="G57" s="101"/>
      <c r="H57" s="33"/>
      <c r="I57" s="33"/>
      <c r="J57" s="33"/>
      <c r="K57" s="33"/>
    </row>
    <row r="58" spans="1:11" ht="14.25" customHeight="1">
      <c r="A58" s="101"/>
      <c r="B58" s="445"/>
      <c r="C58" s="447"/>
      <c r="D58" s="154"/>
      <c r="E58" s="155"/>
      <c r="F58" s="101"/>
      <c r="G58" s="101"/>
      <c r="H58" s="33"/>
      <c r="I58" s="33"/>
      <c r="J58" s="33"/>
      <c r="K58" s="33"/>
    </row>
    <row r="59" spans="1:11" ht="14.25">
      <c r="A59" s="101"/>
      <c r="B59" s="448"/>
      <c r="C59" s="448"/>
      <c r="D59" s="156"/>
      <c r="E59" s="157"/>
      <c r="F59" s="101"/>
      <c r="G59" s="101"/>
      <c r="H59" s="33"/>
      <c r="I59" s="33"/>
      <c r="J59" s="33"/>
      <c r="K59" s="33"/>
    </row>
    <row r="60" spans="1:11" ht="14.25">
      <c r="A60" s="101"/>
      <c r="B60" s="448"/>
      <c r="C60" s="448"/>
      <c r="D60" s="156"/>
      <c r="E60" s="155"/>
      <c r="F60" s="101"/>
      <c r="G60" s="101"/>
      <c r="H60" s="33"/>
      <c r="I60" s="33"/>
      <c r="J60" s="33"/>
      <c r="K60" s="33"/>
    </row>
    <row r="61" spans="1:11" ht="14.25">
      <c r="A61" s="101"/>
      <c r="B61" s="448"/>
      <c r="C61" s="448"/>
      <c r="D61" s="156"/>
      <c r="E61" s="155"/>
      <c r="F61" s="101"/>
      <c r="G61" s="101"/>
      <c r="H61" s="33"/>
      <c r="I61" s="33"/>
      <c r="J61" s="33"/>
      <c r="K61" s="33"/>
    </row>
    <row r="62" spans="1:11" ht="14.25">
      <c r="A62" s="101"/>
      <c r="B62" s="448"/>
      <c r="C62" s="448"/>
      <c r="D62" s="156"/>
      <c r="E62" s="155"/>
      <c r="F62" s="101"/>
      <c r="G62" s="101"/>
      <c r="H62" s="33"/>
      <c r="I62" s="33"/>
      <c r="J62" s="33"/>
      <c r="K62" s="33"/>
    </row>
    <row r="63" spans="1:11" ht="14.25">
      <c r="A63" s="101"/>
      <c r="B63" s="448"/>
      <c r="C63" s="448"/>
      <c r="D63" s="156"/>
      <c r="E63" s="155"/>
      <c r="F63" s="101"/>
      <c r="G63" s="101"/>
      <c r="H63" s="33"/>
      <c r="I63" s="33"/>
      <c r="J63" s="33"/>
      <c r="K63" s="33"/>
    </row>
    <row r="64" spans="1:11" ht="15" thickBot="1">
      <c r="A64" s="101"/>
      <c r="B64" s="449"/>
      <c r="C64" s="449"/>
      <c r="D64" s="158"/>
      <c r="E64" s="159"/>
      <c r="F64" s="101"/>
      <c r="G64" s="101"/>
      <c r="H64" s="33"/>
      <c r="I64" s="33"/>
      <c r="J64" s="33"/>
      <c r="K64" s="33"/>
    </row>
    <row r="65" spans="1:11" ht="14.25">
      <c r="A65" s="101"/>
      <c r="B65" s="118"/>
      <c r="C65" s="119"/>
      <c r="D65" s="160"/>
      <c r="E65" s="161"/>
      <c r="F65" s="101"/>
      <c r="G65" s="101"/>
      <c r="H65" s="33"/>
      <c r="I65" s="33"/>
      <c r="J65" s="33"/>
      <c r="K65" s="33"/>
    </row>
    <row r="66" spans="1:11" ht="14.25" customHeight="1">
      <c r="A66" s="101"/>
      <c r="B66" s="425">
        <f>B57+1</f>
        <v>41737</v>
      </c>
      <c r="C66" s="426" t="str">
        <f>CHOOSE(WEEKDAY(B66,2),"星期一","星期二","星期三","星期四","星期五","星期六","星期日")</f>
        <v>星期二</v>
      </c>
      <c r="D66" s="162"/>
      <c r="E66" s="163"/>
      <c r="F66" s="101"/>
      <c r="G66" s="101"/>
      <c r="H66" s="33"/>
      <c r="I66" s="33"/>
      <c r="J66" s="33"/>
      <c r="K66" s="33"/>
    </row>
    <row r="67" spans="1:11" ht="14.25" customHeight="1">
      <c r="A67" s="101"/>
      <c r="B67" s="425"/>
      <c r="C67" s="427"/>
      <c r="D67" s="164"/>
      <c r="E67" s="165"/>
      <c r="F67" s="101"/>
      <c r="G67" s="101"/>
      <c r="H67" s="33"/>
      <c r="I67" s="33"/>
      <c r="J67" s="33"/>
      <c r="K67" s="33"/>
    </row>
    <row r="68" spans="1:11" ht="14.25">
      <c r="A68" s="101"/>
      <c r="B68" s="422"/>
      <c r="C68" s="422"/>
      <c r="D68" s="166"/>
      <c r="E68" s="167"/>
      <c r="F68" s="101"/>
      <c r="G68" s="101"/>
      <c r="H68" s="33"/>
      <c r="I68" s="33"/>
      <c r="J68" s="33"/>
      <c r="K68" s="33"/>
    </row>
    <row r="69" spans="1:11" ht="14.25">
      <c r="A69" s="101"/>
      <c r="B69" s="422"/>
      <c r="C69" s="422"/>
      <c r="D69" s="166"/>
      <c r="E69" s="165"/>
      <c r="F69" s="101"/>
      <c r="G69" s="101"/>
      <c r="H69" s="33"/>
      <c r="I69" s="33"/>
      <c r="J69" s="33"/>
      <c r="K69" s="33"/>
    </row>
    <row r="70" spans="1:11" ht="14.25">
      <c r="A70" s="101"/>
      <c r="B70" s="422"/>
      <c r="C70" s="422"/>
      <c r="D70" s="166"/>
      <c r="E70" s="165"/>
      <c r="F70" s="101"/>
      <c r="G70" s="101"/>
      <c r="H70" s="33"/>
      <c r="I70" s="33"/>
      <c r="J70" s="33"/>
      <c r="K70" s="33"/>
    </row>
    <row r="71" spans="1:11" ht="14.25">
      <c r="A71" s="101"/>
      <c r="B71" s="422"/>
      <c r="C71" s="422"/>
      <c r="D71" s="166"/>
      <c r="E71" s="165"/>
      <c r="F71" s="101"/>
      <c r="G71" s="101"/>
      <c r="H71" s="33"/>
      <c r="I71" s="33"/>
      <c r="J71" s="33"/>
      <c r="K71" s="33"/>
    </row>
    <row r="72" spans="1:11" ht="14.25">
      <c r="A72" s="101"/>
      <c r="B72" s="422"/>
      <c r="C72" s="422"/>
      <c r="D72" s="166"/>
      <c r="E72" s="165"/>
      <c r="F72" s="101"/>
      <c r="G72" s="101"/>
      <c r="H72" s="33"/>
      <c r="I72" s="33"/>
      <c r="J72" s="33"/>
      <c r="K72" s="33"/>
    </row>
    <row r="73" spans="1:11" ht="15" thickBot="1">
      <c r="A73" s="101"/>
      <c r="B73" s="431"/>
      <c r="C73" s="431"/>
      <c r="D73" s="168"/>
      <c r="E73" s="169"/>
      <c r="F73" s="101"/>
      <c r="G73" s="101"/>
      <c r="H73" s="33"/>
      <c r="I73" s="33"/>
      <c r="J73" s="33"/>
      <c r="K73" s="33"/>
    </row>
    <row r="74" spans="1:11" ht="14.25">
      <c r="A74" s="101"/>
      <c r="B74" s="129"/>
      <c r="C74" s="130"/>
      <c r="D74" s="170"/>
      <c r="E74" s="171"/>
      <c r="F74" s="101"/>
      <c r="G74" s="101"/>
      <c r="H74" s="33"/>
      <c r="I74" s="33"/>
      <c r="J74" s="33"/>
      <c r="K74" s="33"/>
    </row>
    <row r="75" spans="1:11" ht="14.25" customHeight="1">
      <c r="A75" s="101"/>
      <c r="B75" s="445">
        <f>B66+1</f>
        <v>41738</v>
      </c>
      <c r="C75" s="446" t="str">
        <f>CHOOSE(WEEKDAY(B75,2),"星期一","星期二","星期三","星期四","星期五","星期六","星期日")</f>
        <v>星期三</v>
      </c>
      <c r="D75" s="152"/>
      <c r="E75" s="153"/>
      <c r="F75" s="101"/>
      <c r="G75" s="101"/>
      <c r="H75" s="33"/>
      <c r="I75" s="33"/>
      <c r="J75" s="33"/>
      <c r="K75" s="33"/>
    </row>
    <row r="76" spans="1:11" ht="14.25" customHeight="1">
      <c r="A76" s="101"/>
      <c r="B76" s="445"/>
      <c r="C76" s="447"/>
      <c r="D76" s="154"/>
      <c r="E76" s="155"/>
      <c r="F76" s="101"/>
      <c r="G76" s="101"/>
      <c r="H76" s="33"/>
      <c r="I76" s="33"/>
      <c r="J76" s="33"/>
      <c r="K76" s="33"/>
    </row>
    <row r="77" spans="1:11" ht="14.25">
      <c r="A77" s="101"/>
      <c r="B77" s="448"/>
      <c r="C77" s="448"/>
      <c r="D77" s="156"/>
      <c r="E77" s="157"/>
      <c r="F77" s="101"/>
      <c r="G77" s="101"/>
      <c r="H77" s="33"/>
      <c r="I77" s="33"/>
      <c r="J77" s="33"/>
      <c r="K77" s="33"/>
    </row>
    <row r="78" spans="1:11" ht="14.25">
      <c r="A78" s="101"/>
      <c r="B78" s="448"/>
      <c r="C78" s="448"/>
      <c r="D78" s="156"/>
      <c r="E78" s="155"/>
      <c r="F78" s="101"/>
      <c r="G78" s="101"/>
      <c r="H78" s="33"/>
      <c r="I78" s="33"/>
      <c r="J78" s="33"/>
      <c r="K78" s="33"/>
    </row>
    <row r="79" spans="1:11" ht="14.25">
      <c r="A79" s="101"/>
      <c r="B79" s="448"/>
      <c r="C79" s="448"/>
      <c r="D79" s="156"/>
      <c r="E79" s="155"/>
      <c r="F79" s="101"/>
      <c r="G79" s="101"/>
      <c r="H79" s="33"/>
      <c r="I79" s="33"/>
      <c r="J79" s="33"/>
      <c r="K79" s="33"/>
    </row>
    <row r="80" spans="1:11" ht="14.25">
      <c r="A80" s="101"/>
      <c r="B80" s="448"/>
      <c r="C80" s="448"/>
      <c r="D80" s="156"/>
      <c r="E80" s="155"/>
      <c r="F80" s="101"/>
      <c r="G80" s="101"/>
      <c r="H80" s="33"/>
      <c r="I80" s="33"/>
      <c r="J80" s="33"/>
      <c r="K80" s="33"/>
    </row>
    <row r="81" spans="1:11" ht="14.25">
      <c r="A81" s="101"/>
      <c r="B81" s="448"/>
      <c r="C81" s="448"/>
      <c r="D81" s="156"/>
      <c r="E81" s="155"/>
      <c r="F81" s="101"/>
      <c r="G81" s="101"/>
      <c r="H81" s="33"/>
      <c r="I81" s="33"/>
      <c r="J81" s="33"/>
      <c r="K81" s="33"/>
    </row>
    <row r="82" spans="1:11" ht="15" thickBot="1">
      <c r="A82" s="101"/>
      <c r="B82" s="449"/>
      <c r="C82" s="449"/>
      <c r="D82" s="158"/>
      <c r="E82" s="159"/>
      <c r="F82" s="101"/>
      <c r="G82" s="101"/>
      <c r="H82" s="33"/>
      <c r="I82" s="33"/>
      <c r="J82" s="33"/>
      <c r="K82" s="33"/>
    </row>
    <row r="83" spans="1:11" ht="14.25">
      <c r="A83" s="101"/>
      <c r="B83" s="118"/>
      <c r="C83" s="119"/>
      <c r="D83" s="160"/>
      <c r="E83" s="161"/>
      <c r="F83" s="101"/>
      <c r="G83" s="101"/>
      <c r="H83" s="33"/>
      <c r="I83" s="33"/>
      <c r="J83" s="33"/>
      <c r="K83" s="33"/>
    </row>
    <row r="84" spans="1:11" ht="14.25" customHeight="1">
      <c r="A84" s="101"/>
      <c r="B84" s="425">
        <f>B75+1</f>
        <v>41739</v>
      </c>
      <c r="C84" s="426" t="str">
        <f>CHOOSE(WEEKDAY(B84,2),"星期一","星期二","星期三","星期四","星期五","星期六","星期日")</f>
        <v>星期四</v>
      </c>
      <c r="D84" s="174"/>
      <c r="E84" s="163"/>
      <c r="F84" s="101"/>
      <c r="G84" s="101"/>
      <c r="H84" s="33"/>
      <c r="I84" s="33"/>
      <c r="J84" s="33"/>
      <c r="K84" s="33"/>
    </row>
    <row r="85" spans="1:11" ht="14.25" customHeight="1">
      <c r="A85" s="101"/>
      <c r="B85" s="425"/>
      <c r="C85" s="427"/>
      <c r="D85" s="175"/>
      <c r="E85" s="165"/>
      <c r="F85" s="101"/>
      <c r="G85" s="101"/>
      <c r="H85" s="33"/>
      <c r="I85" s="33"/>
      <c r="J85" s="33"/>
      <c r="K85" s="33"/>
    </row>
    <row r="86" spans="1:11" ht="14.25">
      <c r="A86" s="101"/>
      <c r="B86" s="422"/>
      <c r="C86" s="422"/>
      <c r="D86" s="166"/>
      <c r="E86" s="167"/>
      <c r="F86" s="101"/>
      <c r="G86" s="101"/>
      <c r="H86" s="33"/>
      <c r="I86" s="33"/>
      <c r="J86" s="33"/>
      <c r="K86" s="33"/>
    </row>
    <row r="87" spans="1:11" ht="14.25">
      <c r="A87" s="101"/>
      <c r="B87" s="422"/>
      <c r="C87" s="422"/>
      <c r="D87" s="166"/>
      <c r="E87" s="165"/>
      <c r="F87" s="101"/>
      <c r="G87" s="101"/>
      <c r="H87" s="33"/>
      <c r="I87" s="33"/>
      <c r="J87" s="33"/>
      <c r="K87" s="33"/>
    </row>
    <row r="88" spans="1:11" ht="14.25">
      <c r="A88" s="101"/>
      <c r="B88" s="422"/>
      <c r="C88" s="422"/>
      <c r="D88" s="166"/>
      <c r="E88" s="165"/>
      <c r="F88" s="101"/>
      <c r="G88" s="101"/>
      <c r="H88" s="33"/>
      <c r="I88" s="33"/>
      <c r="J88" s="33"/>
      <c r="K88" s="33"/>
    </row>
    <row r="89" spans="1:11" ht="14.25">
      <c r="A89" s="101"/>
      <c r="B89" s="422"/>
      <c r="C89" s="422"/>
      <c r="D89" s="166"/>
      <c r="E89" s="165"/>
      <c r="F89" s="101"/>
      <c r="G89" s="101"/>
      <c r="H89" s="33"/>
      <c r="I89" s="33"/>
      <c r="J89" s="33"/>
      <c r="K89" s="33"/>
    </row>
    <row r="90" spans="1:11" ht="14.25">
      <c r="A90" s="101"/>
      <c r="B90" s="422"/>
      <c r="C90" s="422"/>
      <c r="D90" s="166"/>
      <c r="E90" s="165"/>
      <c r="F90" s="101"/>
      <c r="G90" s="101"/>
      <c r="H90" s="33"/>
      <c r="I90" s="33"/>
      <c r="J90" s="33"/>
      <c r="K90" s="33"/>
    </row>
    <row r="91" spans="1:11" ht="15" thickBot="1">
      <c r="A91" s="101"/>
      <c r="B91" s="431"/>
      <c r="C91" s="431"/>
      <c r="D91" s="168"/>
      <c r="E91" s="169"/>
      <c r="F91" s="101"/>
      <c r="G91" s="101"/>
      <c r="H91" s="33"/>
      <c r="I91" s="33"/>
      <c r="J91" s="33"/>
      <c r="K91" s="33"/>
    </row>
    <row r="92" spans="1:11" ht="14.25">
      <c r="A92" s="101"/>
      <c r="B92" s="129"/>
      <c r="C92" s="130"/>
      <c r="D92" s="170"/>
      <c r="E92" s="171"/>
      <c r="F92" s="101"/>
      <c r="G92" s="101"/>
      <c r="H92" s="33"/>
      <c r="I92" s="33"/>
      <c r="J92" s="33"/>
      <c r="K92" s="33"/>
    </row>
    <row r="93" spans="1:11" ht="14.25" customHeight="1">
      <c r="A93" s="101"/>
      <c r="B93" s="445">
        <f>B84+1</f>
        <v>41740</v>
      </c>
      <c r="C93" s="446" t="str">
        <f>CHOOSE(WEEKDAY(B93,2),"星期一","星期二","星期三","星期四","星期五","星期六","星期日")</f>
        <v>星期五</v>
      </c>
      <c r="D93" s="152"/>
      <c r="E93" s="153"/>
      <c r="F93" s="101"/>
      <c r="G93" s="101"/>
      <c r="H93" s="33"/>
      <c r="I93" s="33"/>
      <c r="J93" s="33"/>
      <c r="K93" s="33"/>
    </row>
    <row r="94" spans="1:11" ht="14.25" customHeight="1">
      <c r="A94" s="101"/>
      <c r="B94" s="445"/>
      <c r="C94" s="447"/>
      <c r="D94" s="154"/>
      <c r="E94" s="155"/>
      <c r="F94" s="101"/>
      <c r="G94" s="101"/>
      <c r="H94" s="33"/>
      <c r="I94" s="33"/>
      <c r="J94" s="33"/>
      <c r="K94" s="33"/>
    </row>
    <row r="95" spans="1:11" ht="14.25">
      <c r="A95" s="101"/>
      <c r="B95" s="448"/>
      <c r="C95" s="448"/>
      <c r="D95" s="156"/>
      <c r="E95" s="157"/>
      <c r="F95" s="101"/>
      <c r="G95" s="101"/>
      <c r="H95" s="33"/>
      <c r="I95" s="33"/>
      <c r="J95" s="33"/>
      <c r="K95" s="33"/>
    </row>
    <row r="96" spans="1:11" ht="14.25">
      <c r="A96" s="101"/>
      <c r="B96" s="448"/>
      <c r="C96" s="448"/>
      <c r="D96" s="156"/>
      <c r="E96" s="155"/>
      <c r="F96" s="101"/>
      <c r="G96" s="101"/>
      <c r="H96" s="33"/>
      <c r="I96" s="33"/>
      <c r="J96" s="33"/>
      <c r="K96" s="33"/>
    </row>
    <row r="97" spans="1:11" ht="14.25">
      <c r="A97" s="101"/>
      <c r="B97" s="448"/>
      <c r="C97" s="448"/>
      <c r="D97" s="156"/>
      <c r="E97" s="155"/>
      <c r="F97" s="101"/>
      <c r="G97" s="101"/>
      <c r="H97" s="33"/>
      <c r="I97" s="33"/>
      <c r="J97" s="33"/>
      <c r="K97" s="33"/>
    </row>
    <row r="98" spans="1:11" ht="14.25">
      <c r="A98" s="101"/>
      <c r="B98" s="448"/>
      <c r="C98" s="448"/>
      <c r="D98" s="156"/>
      <c r="E98" s="155"/>
      <c r="F98" s="101"/>
      <c r="G98" s="101"/>
      <c r="H98" s="33"/>
      <c r="I98" s="33"/>
      <c r="J98" s="33"/>
      <c r="K98" s="33"/>
    </row>
    <row r="99" spans="1:11" ht="14.25">
      <c r="A99" s="101"/>
      <c r="B99" s="448"/>
      <c r="C99" s="448"/>
      <c r="D99" s="156"/>
      <c r="E99" s="155"/>
      <c r="F99" s="101"/>
      <c r="G99" s="101"/>
      <c r="H99" s="33"/>
      <c r="I99" s="33"/>
      <c r="J99" s="33"/>
      <c r="K99" s="33"/>
    </row>
    <row r="100" spans="1:11" ht="15" thickBot="1">
      <c r="A100" s="101"/>
      <c r="B100" s="449"/>
      <c r="C100" s="449"/>
      <c r="D100" s="158"/>
      <c r="E100" s="159"/>
      <c r="F100" s="101"/>
      <c r="G100" s="101"/>
      <c r="H100" s="33"/>
      <c r="I100" s="33"/>
      <c r="J100" s="33"/>
      <c r="K100" s="33"/>
    </row>
    <row r="101" spans="1:11" ht="14.25">
      <c r="A101" s="101"/>
      <c r="B101" s="118"/>
      <c r="C101" s="119"/>
      <c r="D101" s="160"/>
      <c r="E101" s="161"/>
      <c r="F101" s="101"/>
      <c r="G101" s="101"/>
      <c r="H101" s="33"/>
      <c r="I101" s="33"/>
      <c r="J101" s="33"/>
      <c r="K101" s="33"/>
    </row>
    <row r="102" spans="1:11" ht="14.25" customHeight="1">
      <c r="A102" s="101"/>
      <c r="B102" s="425">
        <f>B93+1</f>
        <v>41741</v>
      </c>
      <c r="C102" s="426" t="str">
        <f>CHOOSE(WEEKDAY(B102,2),"星期一","星期二","星期三","星期四","星期五","星期六","星期日")</f>
        <v>星期六</v>
      </c>
      <c r="D102" s="162"/>
      <c r="E102" s="163"/>
      <c r="F102" s="101"/>
      <c r="G102" s="101"/>
      <c r="H102" s="33"/>
      <c r="I102" s="33"/>
      <c r="J102" s="33"/>
      <c r="K102" s="33"/>
    </row>
    <row r="103" spans="1:11" ht="14.25" customHeight="1">
      <c r="A103" s="101"/>
      <c r="B103" s="425"/>
      <c r="C103" s="427"/>
      <c r="D103" s="164"/>
      <c r="E103" s="165"/>
      <c r="F103" s="101"/>
      <c r="G103" s="101"/>
      <c r="H103" s="33"/>
      <c r="I103" s="33"/>
      <c r="J103" s="33"/>
      <c r="K103" s="33"/>
    </row>
    <row r="104" spans="1:11" ht="14.25">
      <c r="A104" s="101"/>
      <c r="B104" s="422"/>
      <c r="C104" s="422"/>
      <c r="D104" s="166"/>
      <c r="E104" s="167"/>
      <c r="F104" s="101"/>
      <c r="G104" s="101"/>
      <c r="H104" s="33"/>
      <c r="I104" s="33"/>
      <c r="J104" s="33"/>
      <c r="K104" s="33"/>
    </row>
    <row r="105" spans="1:11" ht="14.25">
      <c r="A105" s="101"/>
      <c r="B105" s="422"/>
      <c r="C105" s="422"/>
      <c r="D105" s="166"/>
      <c r="E105" s="165"/>
      <c r="F105" s="101"/>
      <c r="G105" s="101"/>
      <c r="H105" s="33"/>
      <c r="I105" s="33"/>
      <c r="J105" s="33"/>
      <c r="K105" s="33"/>
    </row>
    <row r="106" spans="1:11" ht="14.25">
      <c r="A106" s="101"/>
      <c r="B106" s="422"/>
      <c r="C106" s="422"/>
      <c r="D106" s="166"/>
      <c r="E106" s="165"/>
      <c r="F106" s="101"/>
      <c r="G106" s="101"/>
      <c r="H106" s="33"/>
      <c r="I106" s="33"/>
      <c r="J106" s="33"/>
      <c r="K106" s="33"/>
    </row>
    <row r="107" spans="1:11" ht="14.25">
      <c r="A107" s="101"/>
      <c r="B107" s="422"/>
      <c r="C107" s="422"/>
      <c r="D107" s="166"/>
      <c r="E107" s="165"/>
      <c r="F107" s="101"/>
      <c r="G107" s="101"/>
      <c r="H107" s="33"/>
      <c r="I107" s="33"/>
      <c r="J107" s="33"/>
      <c r="K107" s="33"/>
    </row>
    <row r="108" spans="1:11" ht="14.25">
      <c r="A108" s="101"/>
      <c r="B108" s="422"/>
      <c r="C108" s="422"/>
      <c r="D108" s="166"/>
      <c r="E108" s="165"/>
      <c r="F108" s="101"/>
      <c r="G108" s="101"/>
      <c r="H108" s="33"/>
      <c r="I108" s="33"/>
      <c r="J108" s="33"/>
      <c r="K108" s="33"/>
    </row>
    <row r="109" spans="1:11" ht="15" thickBot="1">
      <c r="A109" s="101"/>
      <c r="B109" s="431"/>
      <c r="C109" s="431"/>
      <c r="D109" s="168"/>
      <c r="E109" s="169"/>
      <c r="F109" s="101"/>
      <c r="G109" s="101"/>
      <c r="H109" s="33"/>
      <c r="I109" s="33"/>
      <c r="J109" s="33"/>
      <c r="K109" s="33"/>
    </row>
    <row r="110" spans="1:11" ht="14.25">
      <c r="A110" s="101"/>
      <c r="B110" s="129"/>
      <c r="C110" s="130"/>
      <c r="D110" s="170"/>
      <c r="E110" s="171"/>
      <c r="F110" s="101"/>
      <c r="G110" s="101"/>
      <c r="H110" s="33"/>
      <c r="I110" s="33"/>
      <c r="J110" s="33"/>
      <c r="K110" s="33"/>
    </row>
    <row r="111" spans="1:11" ht="14.25" customHeight="1">
      <c r="A111" s="101"/>
      <c r="B111" s="445">
        <f>B102+1</f>
        <v>41742</v>
      </c>
      <c r="C111" s="446" t="str">
        <f>CHOOSE(WEEKDAY(B111,2),"星期一","星期二","星期三","星期四","星期五","星期六","星期日")</f>
        <v>星期日</v>
      </c>
      <c r="D111" s="152"/>
      <c r="E111" s="153"/>
      <c r="F111" s="101"/>
      <c r="G111" s="101"/>
      <c r="H111" s="33"/>
      <c r="I111" s="33"/>
      <c r="J111" s="33"/>
      <c r="K111" s="33"/>
    </row>
    <row r="112" spans="1:11" ht="14.25" customHeight="1">
      <c r="A112" s="101"/>
      <c r="B112" s="445"/>
      <c r="C112" s="447"/>
      <c r="D112" s="154"/>
      <c r="E112" s="155"/>
      <c r="F112" s="101"/>
      <c r="G112" s="101"/>
      <c r="H112" s="33"/>
      <c r="I112" s="33"/>
      <c r="J112" s="33"/>
      <c r="K112" s="33"/>
    </row>
    <row r="113" spans="1:11" ht="14.25">
      <c r="A113" s="101"/>
      <c r="B113" s="448"/>
      <c r="C113" s="448"/>
      <c r="D113" s="156"/>
      <c r="E113" s="157"/>
      <c r="F113" s="101"/>
      <c r="G113" s="101"/>
      <c r="H113" s="33"/>
      <c r="I113" s="33"/>
      <c r="J113" s="33"/>
      <c r="K113" s="33"/>
    </row>
    <row r="114" spans="1:11" ht="14.25">
      <c r="A114" s="101"/>
      <c r="B114" s="448"/>
      <c r="C114" s="448"/>
      <c r="D114" s="156"/>
      <c r="E114" s="155"/>
      <c r="F114" s="101"/>
      <c r="G114" s="101"/>
      <c r="H114" s="33"/>
      <c r="I114" s="33"/>
      <c r="J114" s="33"/>
      <c r="K114" s="33"/>
    </row>
    <row r="115" spans="1:11" ht="14.25">
      <c r="A115" s="101"/>
      <c r="B115" s="448"/>
      <c r="C115" s="448"/>
      <c r="D115" s="156"/>
      <c r="E115" s="155"/>
      <c r="F115" s="101"/>
      <c r="G115" s="101"/>
      <c r="H115" s="33"/>
      <c r="I115" s="33"/>
      <c r="J115" s="33"/>
      <c r="K115" s="33"/>
    </row>
    <row r="116" spans="1:11" ht="14.25">
      <c r="A116" s="101"/>
      <c r="B116" s="448"/>
      <c r="C116" s="448"/>
      <c r="D116" s="156"/>
      <c r="E116" s="155"/>
      <c r="F116" s="101"/>
      <c r="G116" s="101"/>
      <c r="H116" s="33"/>
      <c r="I116" s="33"/>
      <c r="J116" s="33"/>
      <c r="K116" s="33"/>
    </row>
    <row r="117" spans="1:11" ht="14.25">
      <c r="A117" s="101"/>
      <c r="B117" s="448"/>
      <c r="C117" s="448"/>
      <c r="D117" s="156"/>
      <c r="E117" s="155"/>
      <c r="F117" s="101"/>
      <c r="G117" s="101"/>
      <c r="H117" s="33"/>
      <c r="I117" s="33"/>
      <c r="J117" s="33"/>
      <c r="K117" s="33"/>
    </row>
    <row r="118" spans="1:11" ht="15" thickBot="1">
      <c r="A118" s="101"/>
      <c r="B118" s="449"/>
      <c r="C118" s="449"/>
      <c r="D118" s="158"/>
      <c r="E118" s="159"/>
      <c r="F118" s="101"/>
      <c r="G118" s="101"/>
      <c r="H118" s="33"/>
      <c r="I118" s="33"/>
      <c r="J118" s="33"/>
      <c r="K118" s="33"/>
    </row>
    <row r="119" spans="1:11" ht="14.25">
      <c r="A119" s="101"/>
      <c r="B119" s="118"/>
      <c r="C119" s="119"/>
      <c r="D119" s="160"/>
      <c r="E119" s="161"/>
      <c r="F119" s="101"/>
      <c r="G119" s="101"/>
      <c r="H119" s="33"/>
      <c r="I119" s="33"/>
      <c r="J119" s="33"/>
      <c r="K119" s="33"/>
    </row>
    <row r="120" spans="1:11" ht="14.25" customHeight="1">
      <c r="A120" s="101"/>
      <c r="B120" s="425">
        <f>B111+1</f>
        <v>41743</v>
      </c>
      <c r="C120" s="426" t="str">
        <f>CHOOSE(WEEKDAY(B120,2),"星期一","星期二","星期三","星期四","星期五","星期六","星期日")</f>
        <v>星期一</v>
      </c>
      <c r="D120" s="162"/>
      <c r="E120" s="163"/>
      <c r="F120" s="101"/>
      <c r="G120" s="101"/>
      <c r="H120" s="33"/>
      <c r="I120" s="33"/>
      <c r="J120" s="33"/>
      <c r="K120" s="33"/>
    </row>
    <row r="121" spans="1:11" ht="14.25" customHeight="1">
      <c r="A121" s="101"/>
      <c r="B121" s="425"/>
      <c r="C121" s="427"/>
      <c r="D121" s="164"/>
      <c r="E121" s="165"/>
      <c r="F121" s="101"/>
      <c r="G121" s="101"/>
      <c r="H121" s="33"/>
      <c r="I121" s="33"/>
      <c r="J121" s="33"/>
      <c r="K121" s="33"/>
    </row>
    <row r="122" spans="1:11" ht="14.25">
      <c r="A122" s="101"/>
      <c r="B122" s="422"/>
      <c r="C122" s="422"/>
      <c r="D122" s="166"/>
      <c r="E122" s="167"/>
      <c r="F122" s="101"/>
      <c r="G122" s="101"/>
      <c r="H122" s="33"/>
      <c r="I122" s="33"/>
      <c r="J122" s="33"/>
      <c r="K122" s="33"/>
    </row>
    <row r="123" spans="1:11" ht="14.25">
      <c r="A123" s="101"/>
      <c r="B123" s="422"/>
      <c r="C123" s="422"/>
      <c r="D123" s="166"/>
      <c r="E123" s="165"/>
      <c r="F123" s="101"/>
      <c r="G123" s="101"/>
      <c r="H123" s="33"/>
      <c r="I123" s="33"/>
      <c r="J123" s="33"/>
      <c r="K123" s="33"/>
    </row>
    <row r="124" spans="1:11" ht="14.25">
      <c r="A124" s="101"/>
      <c r="B124" s="422"/>
      <c r="C124" s="422"/>
      <c r="D124" s="166"/>
      <c r="E124" s="165"/>
      <c r="F124" s="101"/>
      <c r="G124" s="101"/>
      <c r="H124" s="33"/>
      <c r="I124" s="33"/>
      <c r="J124" s="33"/>
      <c r="K124" s="33"/>
    </row>
    <row r="125" spans="1:11" ht="14.25">
      <c r="A125" s="101"/>
      <c r="B125" s="422"/>
      <c r="C125" s="422"/>
      <c r="D125" s="166"/>
      <c r="E125" s="165"/>
      <c r="F125" s="101"/>
      <c r="G125" s="101"/>
      <c r="H125" s="33"/>
      <c r="I125" s="33"/>
      <c r="J125" s="33"/>
      <c r="K125" s="33"/>
    </row>
    <row r="126" spans="1:11" ht="14.25">
      <c r="A126" s="101"/>
      <c r="B126" s="422"/>
      <c r="C126" s="422"/>
      <c r="D126" s="166"/>
      <c r="E126" s="165"/>
      <c r="F126" s="101"/>
      <c r="G126" s="101"/>
      <c r="H126" s="33"/>
      <c r="I126" s="33"/>
      <c r="J126" s="33"/>
      <c r="K126" s="33"/>
    </row>
    <row r="127" spans="1:11" ht="15" thickBot="1">
      <c r="A127" s="101"/>
      <c r="B127" s="431"/>
      <c r="C127" s="431"/>
      <c r="D127" s="168"/>
      <c r="E127" s="169"/>
      <c r="F127" s="101"/>
      <c r="G127" s="101"/>
      <c r="H127" s="33"/>
      <c r="I127" s="33"/>
      <c r="J127" s="33"/>
      <c r="K127" s="33"/>
    </row>
    <row r="128" spans="1:11" ht="14.25">
      <c r="A128" s="101"/>
      <c r="B128" s="129"/>
      <c r="C128" s="130"/>
      <c r="D128" s="170"/>
      <c r="E128" s="171"/>
      <c r="F128" s="101"/>
      <c r="G128" s="101"/>
      <c r="H128" s="33"/>
      <c r="I128" s="33"/>
      <c r="J128" s="33"/>
      <c r="K128" s="33"/>
    </row>
    <row r="129" spans="1:11" ht="14.25" customHeight="1">
      <c r="A129" s="101"/>
      <c r="B129" s="445">
        <f>B120+1</f>
        <v>41744</v>
      </c>
      <c r="C129" s="446" t="str">
        <f>CHOOSE(WEEKDAY(B129,2),"星期一","星期二","星期三","星期四","星期五","星期六","星期日")</f>
        <v>星期二</v>
      </c>
      <c r="D129" s="152"/>
      <c r="E129" s="153"/>
      <c r="F129" s="101"/>
      <c r="G129" s="101"/>
      <c r="H129" s="33"/>
      <c r="I129" s="33"/>
      <c r="J129" s="33"/>
      <c r="K129" s="33"/>
    </row>
    <row r="130" spans="1:11" ht="14.25" customHeight="1">
      <c r="A130" s="101"/>
      <c r="B130" s="445"/>
      <c r="C130" s="447"/>
      <c r="D130" s="154"/>
      <c r="E130" s="155"/>
      <c r="F130" s="101"/>
      <c r="G130" s="101"/>
      <c r="H130" s="33"/>
      <c r="I130" s="33"/>
      <c r="J130" s="33"/>
      <c r="K130" s="33"/>
    </row>
    <row r="131" spans="1:11" ht="14.25">
      <c r="A131" s="101"/>
      <c r="B131" s="448"/>
      <c r="C131" s="448"/>
      <c r="D131" s="156"/>
      <c r="E131" s="157"/>
      <c r="F131" s="101"/>
      <c r="G131" s="101"/>
      <c r="H131" s="33"/>
      <c r="I131" s="33"/>
      <c r="J131" s="33"/>
      <c r="K131" s="33"/>
    </row>
    <row r="132" spans="1:11" ht="14.25">
      <c r="A132" s="101"/>
      <c r="B132" s="448"/>
      <c r="C132" s="448"/>
      <c r="D132" s="156"/>
      <c r="E132" s="155"/>
      <c r="F132" s="101"/>
      <c r="G132" s="101"/>
      <c r="H132" s="33"/>
      <c r="I132" s="33"/>
      <c r="J132" s="33"/>
      <c r="K132" s="33"/>
    </row>
    <row r="133" spans="1:11" ht="14.25">
      <c r="A133" s="101"/>
      <c r="B133" s="448"/>
      <c r="C133" s="448"/>
      <c r="D133" s="156"/>
      <c r="E133" s="155"/>
      <c r="F133" s="101"/>
      <c r="G133" s="101"/>
      <c r="H133" s="33"/>
      <c r="I133" s="33"/>
      <c r="J133" s="33"/>
      <c r="K133" s="33"/>
    </row>
    <row r="134" spans="1:11" ht="14.25">
      <c r="A134" s="101"/>
      <c r="B134" s="448"/>
      <c r="C134" s="448"/>
      <c r="D134" s="156"/>
      <c r="E134" s="155"/>
      <c r="F134" s="101"/>
      <c r="G134" s="101"/>
      <c r="H134" s="33"/>
      <c r="I134" s="33"/>
      <c r="J134" s="33"/>
      <c r="K134" s="33"/>
    </row>
    <row r="135" spans="1:11" ht="14.25">
      <c r="A135" s="101"/>
      <c r="B135" s="448"/>
      <c r="C135" s="448"/>
      <c r="D135" s="156"/>
      <c r="E135" s="155"/>
      <c r="F135" s="101"/>
      <c r="G135" s="101"/>
      <c r="H135" s="33"/>
      <c r="I135" s="33"/>
      <c r="J135" s="33"/>
      <c r="K135" s="33"/>
    </row>
    <row r="136" spans="1:11" ht="15" thickBot="1">
      <c r="A136" s="101"/>
      <c r="B136" s="449"/>
      <c r="C136" s="449"/>
      <c r="D136" s="158"/>
      <c r="E136" s="159"/>
      <c r="F136" s="101"/>
      <c r="G136" s="101"/>
      <c r="H136" s="33"/>
      <c r="I136" s="33"/>
      <c r="J136" s="33"/>
      <c r="K136" s="33"/>
    </row>
    <row r="137" spans="1:11" ht="14.25">
      <c r="A137" s="101"/>
      <c r="B137" s="118"/>
      <c r="C137" s="119"/>
      <c r="D137" s="160"/>
      <c r="E137" s="161"/>
      <c r="F137" s="101"/>
      <c r="G137" s="101"/>
      <c r="H137" s="33"/>
      <c r="I137" s="33"/>
      <c r="J137" s="33"/>
      <c r="K137" s="33"/>
    </row>
    <row r="138" spans="1:11" ht="14.25" customHeight="1">
      <c r="A138" s="101"/>
      <c r="B138" s="425">
        <f>B129+1</f>
        <v>41745</v>
      </c>
      <c r="C138" s="426" t="str">
        <f>CHOOSE(WEEKDAY(B138,2),"星期一","星期二","星期三","星期四","星期五","星期六","星期日")</f>
        <v>星期三</v>
      </c>
      <c r="D138" s="162"/>
      <c r="E138" s="163"/>
      <c r="F138" s="101"/>
      <c r="G138" s="101"/>
      <c r="H138" s="33"/>
      <c r="I138" s="33"/>
      <c r="J138" s="33"/>
      <c r="K138" s="33"/>
    </row>
    <row r="139" spans="1:11" ht="14.25" customHeight="1">
      <c r="A139" s="101"/>
      <c r="B139" s="425"/>
      <c r="C139" s="427"/>
      <c r="D139" s="164"/>
      <c r="E139" s="165"/>
      <c r="F139" s="101"/>
      <c r="G139" s="101"/>
      <c r="H139" s="33"/>
      <c r="I139" s="33"/>
      <c r="J139" s="33"/>
      <c r="K139" s="33"/>
    </row>
    <row r="140" spans="1:11" ht="14.25">
      <c r="A140" s="101"/>
      <c r="B140" s="422"/>
      <c r="C140" s="422"/>
      <c r="D140" s="166"/>
      <c r="E140" s="167"/>
      <c r="F140" s="101"/>
      <c r="G140" s="101"/>
      <c r="H140" s="33"/>
      <c r="I140" s="33"/>
      <c r="J140" s="33"/>
      <c r="K140" s="33"/>
    </row>
    <row r="141" spans="1:11" ht="14.25">
      <c r="A141" s="101"/>
      <c r="B141" s="422"/>
      <c r="C141" s="422"/>
      <c r="D141" s="166"/>
      <c r="E141" s="165"/>
      <c r="F141" s="101"/>
      <c r="G141" s="101"/>
      <c r="H141" s="33"/>
      <c r="I141" s="33"/>
      <c r="J141" s="33"/>
      <c r="K141" s="33"/>
    </row>
    <row r="142" spans="1:11" ht="14.25">
      <c r="A142" s="101"/>
      <c r="B142" s="422"/>
      <c r="C142" s="422"/>
      <c r="D142" s="166"/>
      <c r="E142" s="165"/>
      <c r="F142" s="101"/>
      <c r="G142" s="101"/>
      <c r="H142" s="33"/>
      <c r="I142" s="33"/>
      <c r="J142" s="33"/>
      <c r="K142" s="33"/>
    </row>
    <row r="143" spans="1:11" ht="14.25">
      <c r="A143" s="101"/>
      <c r="B143" s="422"/>
      <c r="C143" s="422"/>
      <c r="D143" s="166"/>
      <c r="E143" s="165"/>
      <c r="F143" s="101"/>
      <c r="G143" s="101"/>
      <c r="H143" s="33"/>
      <c r="I143" s="33"/>
      <c r="J143" s="33"/>
      <c r="K143" s="33"/>
    </row>
    <row r="144" spans="1:11" ht="14.25">
      <c r="A144" s="101"/>
      <c r="B144" s="422"/>
      <c r="C144" s="422"/>
      <c r="D144" s="166"/>
      <c r="E144" s="165"/>
      <c r="F144" s="101"/>
      <c r="G144" s="101"/>
      <c r="H144" s="33"/>
      <c r="I144" s="33"/>
      <c r="J144" s="33"/>
      <c r="K144" s="33"/>
    </row>
    <row r="145" spans="1:11" ht="15" thickBot="1">
      <c r="A145" s="101"/>
      <c r="B145" s="431"/>
      <c r="C145" s="431"/>
      <c r="D145" s="168"/>
      <c r="E145" s="169"/>
      <c r="F145" s="101"/>
      <c r="G145" s="101"/>
      <c r="H145" s="33"/>
      <c r="I145" s="33"/>
      <c r="J145" s="33"/>
      <c r="K145" s="33"/>
    </row>
    <row r="146" spans="1:11" ht="14.25">
      <c r="A146" s="101"/>
      <c r="B146" s="129"/>
      <c r="C146" s="130"/>
      <c r="D146" s="170"/>
      <c r="E146" s="171"/>
      <c r="F146" s="101"/>
      <c r="G146" s="101"/>
      <c r="H146" s="33"/>
      <c r="I146" s="33"/>
      <c r="J146" s="33"/>
      <c r="K146" s="33"/>
    </row>
    <row r="147" spans="1:11" ht="14.25" customHeight="1">
      <c r="A147" s="101"/>
      <c r="B147" s="445">
        <f>B138+1</f>
        <v>41746</v>
      </c>
      <c r="C147" s="446" t="str">
        <f>CHOOSE(WEEKDAY(B147,2),"星期一","星期二","星期三","星期四","星期五","星期六","星期日")</f>
        <v>星期四</v>
      </c>
      <c r="D147" s="152"/>
      <c r="E147" s="153"/>
      <c r="F147" s="101"/>
      <c r="G147" s="101"/>
      <c r="H147" s="33"/>
      <c r="I147" s="33"/>
      <c r="J147" s="33"/>
      <c r="K147" s="33"/>
    </row>
    <row r="148" spans="1:11" ht="14.25" customHeight="1">
      <c r="A148" s="101"/>
      <c r="B148" s="445"/>
      <c r="C148" s="447"/>
      <c r="D148" s="154"/>
      <c r="E148" s="155"/>
      <c r="F148" s="101"/>
      <c r="G148" s="101"/>
      <c r="H148" s="33"/>
      <c r="I148" s="33"/>
      <c r="J148" s="33"/>
      <c r="K148" s="33"/>
    </row>
    <row r="149" spans="1:11" ht="14.25">
      <c r="A149" s="101"/>
      <c r="B149" s="448"/>
      <c r="C149" s="448"/>
      <c r="D149" s="156"/>
      <c r="E149" s="157"/>
      <c r="F149" s="101"/>
      <c r="G149" s="101"/>
      <c r="H149" s="33"/>
      <c r="I149" s="33"/>
      <c r="J149" s="33"/>
      <c r="K149" s="33"/>
    </row>
    <row r="150" spans="1:11" ht="14.25">
      <c r="A150" s="101"/>
      <c r="B150" s="448"/>
      <c r="C150" s="448"/>
      <c r="D150" s="156"/>
      <c r="E150" s="155"/>
      <c r="F150" s="101"/>
      <c r="G150" s="101"/>
      <c r="H150" s="33"/>
      <c r="I150" s="33"/>
      <c r="J150" s="33"/>
      <c r="K150" s="33"/>
    </row>
    <row r="151" spans="1:11" ht="14.25">
      <c r="A151" s="101"/>
      <c r="B151" s="448"/>
      <c r="C151" s="448"/>
      <c r="D151" s="156"/>
      <c r="E151" s="155"/>
      <c r="F151" s="101"/>
      <c r="G151" s="101"/>
      <c r="H151" s="33"/>
      <c r="I151" s="33"/>
      <c r="J151" s="33"/>
      <c r="K151" s="33"/>
    </row>
    <row r="152" spans="1:11" ht="14.25">
      <c r="A152" s="101"/>
      <c r="B152" s="448"/>
      <c r="C152" s="448"/>
      <c r="D152" s="156"/>
      <c r="E152" s="155"/>
      <c r="F152" s="101"/>
      <c r="G152" s="101"/>
      <c r="H152" s="33"/>
      <c r="I152" s="33"/>
      <c r="J152" s="33"/>
      <c r="K152" s="33"/>
    </row>
    <row r="153" spans="1:11" ht="14.25">
      <c r="A153" s="101"/>
      <c r="B153" s="448"/>
      <c r="C153" s="448"/>
      <c r="D153" s="156"/>
      <c r="E153" s="155"/>
      <c r="F153" s="101"/>
      <c r="G153" s="101"/>
      <c r="H153" s="33"/>
      <c r="I153" s="33"/>
      <c r="J153" s="33"/>
      <c r="K153" s="33"/>
    </row>
    <row r="154" spans="1:11" ht="15" thickBot="1">
      <c r="A154" s="101"/>
      <c r="B154" s="449"/>
      <c r="C154" s="449"/>
      <c r="D154" s="158"/>
      <c r="E154" s="159"/>
      <c r="F154" s="101"/>
      <c r="G154" s="101"/>
      <c r="H154" s="33"/>
      <c r="I154" s="33"/>
      <c r="J154" s="33"/>
      <c r="K154" s="33"/>
    </row>
    <row r="155" spans="1:11" ht="14.25">
      <c r="A155" s="101"/>
      <c r="B155" s="118"/>
      <c r="C155" s="119"/>
      <c r="D155" s="160"/>
      <c r="E155" s="161"/>
      <c r="F155" s="101"/>
      <c r="G155" s="101"/>
      <c r="H155" s="33"/>
      <c r="I155" s="33"/>
      <c r="J155" s="33"/>
      <c r="K155" s="33"/>
    </row>
    <row r="156" spans="1:11" ht="14.25" customHeight="1">
      <c r="A156" s="101"/>
      <c r="B156" s="425">
        <f>B147+1</f>
        <v>41747</v>
      </c>
      <c r="C156" s="426" t="str">
        <f>CHOOSE(WEEKDAY(B156,2),"星期一","星期二","星期三","星期四","星期五","星期六","星期日")</f>
        <v>星期五</v>
      </c>
      <c r="D156" s="162"/>
      <c r="E156" s="163"/>
      <c r="F156" s="101"/>
      <c r="G156" s="101"/>
      <c r="H156" s="33"/>
      <c r="I156" s="33"/>
      <c r="J156" s="33"/>
      <c r="K156" s="33"/>
    </row>
    <row r="157" spans="1:11" ht="14.25" customHeight="1">
      <c r="A157" s="101"/>
      <c r="B157" s="425"/>
      <c r="C157" s="427"/>
      <c r="D157" s="164"/>
      <c r="E157" s="165"/>
      <c r="F157" s="101"/>
      <c r="G157" s="101"/>
      <c r="H157" s="33"/>
      <c r="I157" s="33"/>
      <c r="J157" s="33"/>
      <c r="K157" s="33"/>
    </row>
    <row r="158" spans="1:11" ht="14.25">
      <c r="A158" s="101"/>
      <c r="B158" s="422"/>
      <c r="C158" s="422"/>
      <c r="D158" s="166"/>
      <c r="E158" s="167"/>
      <c r="F158" s="101"/>
      <c r="G158" s="101"/>
      <c r="H158" s="33"/>
      <c r="I158" s="33"/>
      <c r="J158" s="33"/>
      <c r="K158" s="33"/>
    </row>
    <row r="159" spans="1:11" ht="14.25">
      <c r="A159" s="101"/>
      <c r="B159" s="422"/>
      <c r="C159" s="422"/>
      <c r="D159" s="166"/>
      <c r="E159" s="165"/>
      <c r="F159" s="101"/>
      <c r="G159" s="101"/>
      <c r="H159" s="33"/>
      <c r="I159" s="33"/>
      <c r="J159" s="33"/>
      <c r="K159" s="33"/>
    </row>
    <row r="160" spans="1:11" ht="14.25">
      <c r="A160" s="101"/>
      <c r="B160" s="422"/>
      <c r="C160" s="422"/>
      <c r="D160" s="166"/>
      <c r="E160" s="165"/>
      <c r="F160" s="101"/>
      <c r="G160" s="101"/>
      <c r="H160" s="33"/>
      <c r="I160" s="33"/>
      <c r="J160" s="33"/>
      <c r="K160" s="33"/>
    </row>
    <row r="161" spans="1:11" ht="14.25">
      <c r="A161" s="101"/>
      <c r="B161" s="422"/>
      <c r="C161" s="422"/>
      <c r="D161" s="166"/>
      <c r="E161" s="165"/>
      <c r="F161" s="101"/>
      <c r="G161" s="101"/>
      <c r="H161" s="33"/>
      <c r="I161" s="33"/>
      <c r="J161" s="33"/>
      <c r="K161" s="33"/>
    </row>
    <row r="162" spans="1:11" ht="14.25">
      <c r="A162" s="101"/>
      <c r="B162" s="422"/>
      <c r="C162" s="422"/>
      <c r="D162" s="166"/>
      <c r="E162" s="165"/>
      <c r="F162" s="101"/>
      <c r="G162" s="101"/>
      <c r="H162" s="33"/>
      <c r="I162" s="33"/>
      <c r="J162" s="33"/>
      <c r="K162" s="33"/>
    </row>
    <row r="163" spans="1:11" ht="15" thickBot="1">
      <c r="A163" s="101"/>
      <c r="B163" s="431"/>
      <c r="C163" s="431"/>
      <c r="D163" s="168"/>
      <c r="E163" s="169"/>
      <c r="F163" s="101"/>
      <c r="G163" s="101"/>
      <c r="H163" s="33"/>
      <c r="I163" s="33"/>
      <c r="J163" s="33"/>
      <c r="K163" s="33"/>
    </row>
    <row r="164" spans="1:11" ht="14.25">
      <c r="A164" s="101"/>
      <c r="B164" s="129"/>
      <c r="C164" s="130"/>
      <c r="D164" s="170"/>
      <c r="E164" s="171"/>
      <c r="F164" s="101"/>
      <c r="G164" s="101"/>
      <c r="H164" s="33"/>
      <c r="I164" s="33"/>
      <c r="J164" s="33"/>
      <c r="K164" s="33"/>
    </row>
    <row r="165" spans="1:11" ht="14.25" customHeight="1">
      <c r="A165" s="101"/>
      <c r="B165" s="445">
        <f>B156+1</f>
        <v>41748</v>
      </c>
      <c r="C165" s="446" t="str">
        <f>CHOOSE(WEEKDAY(B165,2),"星期一","星期二","星期三","星期四","星期五","星期六","星期日")</f>
        <v>星期六</v>
      </c>
      <c r="D165" s="152"/>
      <c r="E165" s="153"/>
      <c r="F165" s="101"/>
      <c r="G165" s="101"/>
      <c r="H165" s="33"/>
      <c r="I165" s="33"/>
      <c r="J165" s="33"/>
      <c r="K165" s="33"/>
    </row>
    <row r="166" spans="1:11" ht="14.25" customHeight="1">
      <c r="A166" s="101"/>
      <c r="B166" s="445"/>
      <c r="C166" s="447"/>
      <c r="D166" s="154"/>
      <c r="E166" s="155"/>
      <c r="F166" s="101"/>
      <c r="G166" s="101"/>
      <c r="H166" s="33"/>
      <c r="I166" s="33"/>
      <c r="J166" s="33"/>
      <c r="K166" s="33"/>
    </row>
    <row r="167" spans="1:11" ht="14.25">
      <c r="A167" s="101"/>
      <c r="B167" s="448"/>
      <c r="C167" s="448"/>
      <c r="D167" s="156"/>
      <c r="E167" s="157"/>
      <c r="F167" s="101"/>
      <c r="G167" s="101"/>
      <c r="H167" s="33"/>
      <c r="I167" s="33"/>
      <c r="J167" s="33"/>
      <c r="K167" s="33"/>
    </row>
    <row r="168" spans="1:11" ht="14.25">
      <c r="A168" s="101"/>
      <c r="B168" s="448"/>
      <c r="C168" s="448"/>
      <c r="D168" s="156"/>
      <c r="E168" s="155"/>
      <c r="F168" s="101"/>
      <c r="G168" s="101"/>
      <c r="H168" s="33"/>
      <c r="I168" s="33"/>
      <c r="J168" s="33"/>
      <c r="K168" s="33"/>
    </row>
    <row r="169" spans="1:11" ht="14.25">
      <c r="A169" s="101"/>
      <c r="B169" s="448"/>
      <c r="C169" s="448"/>
      <c r="D169" s="156"/>
      <c r="E169" s="155"/>
      <c r="F169" s="101"/>
      <c r="G169" s="101"/>
      <c r="H169" s="33"/>
      <c r="I169" s="33"/>
      <c r="J169" s="33"/>
      <c r="K169" s="33"/>
    </row>
    <row r="170" spans="1:11" ht="14.25">
      <c r="A170" s="101"/>
      <c r="B170" s="448"/>
      <c r="C170" s="448"/>
      <c r="D170" s="156"/>
      <c r="E170" s="155"/>
      <c r="F170" s="101"/>
      <c r="G170" s="101"/>
      <c r="H170" s="33"/>
      <c r="I170" s="33"/>
      <c r="J170" s="33"/>
      <c r="K170" s="33"/>
    </row>
    <row r="171" spans="1:11" ht="14.25">
      <c r="A171" s="101"/>
      <c r="B171" s="448"/>
      <c r="C171" s="448"/>
      <c r="D171" s="156"/>
      <c r="E171" s="155"/>
      <c r="F171" s="101"/>
      <c r="G171" s="101"/>
      <c r="H171" s="33"/>
      <c r="I171" s="33"/>
      <c r="J171" s="33"/>
      <c r="K171" s="33"/>
    </row>
    <row r="172" spans="1:11" ht="15" thickBot="1">
      <c r="A172" s="101"/>
      <c r="B172" s="449"/>
      <c r="C172" s="449"/>
      <c r="D172" s="158"/>
      <c r="E172" s="159"/>
      <c r="F172" s="101"/>
      <c r="G172" s="101"/>
      <c r="H172" s="33"/>
      <c r="I172" s="33"/>
      <c r="J172" s="33"/>
      <c r="K172" s="33"/>
    </row>
    <row r="173" spans="1:11" ht="14.25">
      <c r="A173" s="101"/>
      <c r="B173" s="118"/>
      <c r="C173" s="119"/>
      <c r="D173" s="160"/>
      <c r="E173" s="161"/>
      <c r="F173" s="101"/>
      <c r="G173" s="101"/>
      <c r="H173" s="33"/>
      <c r="I173" s="33"/>
      <c r="J173" s="33"/>
      <c r="K173" s="33"/>
    </row>
    <row r="174" spans="1:11" ht="14.25" customHeight="1">
      <c r="A174" s="101"/>
      <c r="B174" s="425">
        <f>B165+1</f>
        <v>41749</v>
      </c>
      <c r="C174" s="426" t="str">
        <f>CHOOSE(WEEKDAY(B174,2),"星期一","星期二","星期三","星期四","星期五","星期六","星期日")</f>
        <v>星期日</v>
      </c>
      <c r="D174" s="162"/>
      <c r="E174" s="163"/>
      <c r="F174" s="101"/>
      <c r="G174" s="101"/>
      <c r="H174" s="33"/>
      <c r="I174" s="33"/>
      <c r="J174" s="33"/>
      <c r="K174" s="33"/>
    </row>
    <row r="175" spans="1:11" ht="14.25" customHeight="1">
      <c r="A175" s="101"/>
      <c r="B175" s="425"/>
      <c r="C175" s="427"/>
      <c r="D175" s="164"/>
      <c r="E175" s="165"/>
      <c r="F175" s="101"/>
      <c r="G175" s="101"/>
      <c r="H175" s="33"/>
      <c r="I175" s="33"/>
      <c r="J175" s="33"/>
      <c r="K175" s="33"/>
    </row>
    <row r="176" spans="1:11" ht="14.25">
      <c r="A176" s="101"/>
      <c r="B176" s="422"/>
      <c r="C176" s="422"/>
      <c r="D176" s="166"/>
      <c r="E176" s="167"/>
      <c r="F176" s="101"/>
      <c r="G176" s="101"/>
      <c r="H176" s="33"/>
      <c r="I176" s="33"/>
      <c r="J176" s="33"/>
      <c r="K176" s="33"/>
    </row>
    <row r="177" spans="1:11" ht="14.25">
      <c r="A177" s="101"/>
      <c r="B177" s="422"/>
      <c r="C177" s="422"/>
      <c r="D177" s="166"/>
      <c r="E177" s="165"/>
      <c r="F177" s="101"/>
      <c r="G177" s="101"/>
      <c r="H177" s="33"/>
      <c r="I177" s="33"/>
      <c r="J177" s="33"/>
      <c r="K177" s="33"/>
    </row>
    <row r="178" spans="1:11" ht="14.25">
      <c r="A178" s="101"/>
      <c r="B178" s="422"/>
      <c r="C178" s="422"/>
      <c r="D178" s="166"/>
      <c r="E178" s="165"/>
      <c r="F178" s="101"/>
      <c r="G178" s="101"/>
      <c r="H178" s="33"/>
      <c r="I178" s="33"/>
      <c r="J178" s="33"/>
      <c r="K178" s="33"/>
    </row>
    <row r="179" spans="1:11" ht="14.25">
      <c r="A179" s="101"/>
      <c r="B179" s="422"/>
      <c r="C179" s="422"/>
      <c r="D179" s="166"/>
      <c r="E179" s="165"/>
      <c r="F179" s="101"/>
      <c r="G179" s="101"/>
      <c r="H179" s="33"/>
      <c r="I179" s="33"/>
      <c r="J179" s="33"/>
      <c r="K179" s="33"/>
    </row>
    <row r="180" spans="1:11" ht="14.25">
      <c r="A180" s="101"/>
      <c r="B180" s="422"/>
      <c r="C180" s="422"/>
      <c r="D180" s="166"/>
      <c r="E180" s="165"/>
      <c r="F180" s="101"/>
      <c r="G180" s="101"/>
      <c r="H180" s="33"/>
      <c r="I180" s="33"/>
      <c r="J180" s="33"/>
      <c r="K180" s="33"/>
    </row>
    <row r="181" spans="1:11" ht="15" thickBot="1">
      <c r="A181" s="101"/>
      <c r="B181" s="431"/>
      <c r="C181" s="431"/>
      <c r="D181" s="168"/>
      <c r="E181" s="169"/>
      <c r="F181" s="101"/>
      <c r="G181" s="101"/>
      <c r="H181" s="33"/>
      <c r="I181" s="33"/>
      <c r="J181" s="33"/>
      <c r="K181" s="33"/>
    </row>
    <row r="182" spans="1:11" ht="14.25">
      <c r="A182" s="101"/>
      <c r="B182" s="129"/>
      <c r="C182" s="130"/>
      <c r="D182" s="170"/>
      <c r="E182" s="171"/>
      <c r="F182" s="101"/>
      <c r="G182" s="101"/>
      <c r="H182" s="33"/>
      <c r="I182" s="33"/>
      <c r="J182" s="33"/>
      <c r="K182" s="33"/>
    </row>
    <row r="183" spans="1:11" ht="14.25" customHeight="1">
      <c r="A183" s="101"/>
      <c r="B183" s="445">
        <f>B174+1</f>
        <v>41750</v>
      </c>
      <c r="C183" s="446" t="str">
        <f>CHOOSE(WEEKDAY(B183,2),"星期一","星期二","星期三","星期四","星期五","星期六","星期日")</f>
        <v>星期一</v>
      </c>
      <c r="D183" s="152"/>
      <c r="E183" s="153"/>
      <c r="F183" s="101"/>
      <c r="G183" s="101"/>
      <c r="H183" s="33"/>
      <c r="I183" s="33"/>
      <c r="J183" s="33"/>
      <c r="K183" s="33"/>
    </row>
    <row r="184" spans="1:11" ht="14.25" customHeight="1">
      <c r="A184" s="101"/>
      <c r="B184" s="445"/>
      <c r="C184" s="447"/>
      <c r="D184" s="154"/>
      <c r="E184" s="155"/>
      <c r="F184" s="101"/>
      <c r="G184" s="101"/>
      <c r="H184" s="33"/>
      <c r="I184" s="33"/>
      <c r="J184" s="33"/>
      <c r="K184" s="33"/>
    </row>
    <row r="185" spans="1:11" ht="14.25">
      <c r="A185" s="101"/>
      <c r="B185" s="448"/>
      <c r="C185" s="448"/>
      <c r="D185" s="156"/>
      <c r="E185" s="157"/>
      <c r="F185" s="101"/>
      <c r="G185" s="101"/>
      <c r="H185" s="33"/>
      <c r="I185" s="33"/>
      <c r="J185" s="33"/>
      <c r="K185" s="33"/>
    </row>
    <row r="186" spans="1:11" ht="14.25">
      <c r="A186" s="101"/>
      <c r="B186" s="448"/>
      <c r="C186" s="448"/>
      <c r="D186" s="156"/>
      <c r="E186" s="155"/>
      <c r="F186" s="101"/>
      <c r="G186" s="101"/>
      <c r="H186" s="33"/>
      <c r="I186" s="33"/>
      <c r="J186" s="33"/>
      <c r="K186" s="33"/>
    </row>
    <row r="187" spans="1:11" ht="14.25">
      <c r="A187" s="101"/>
      <c r="B187" s="448"/>
      <c r="C187" s="448"/>
      <c r="D187" s="156"/>
      <c r="E187" s="155"/>
      <c r="F187" s="101"/>
      <c r="G187" s="101"/>
      <c r="H187" s="33"/>
      <c r="I187" s="33"/>
      <c r="J187" s="33"/>
      <c r="K187" s="33"/>
    </row>
    <row r="188" spans="1:11" ht="14.25">
      <c r="A188" s="101"/>
      <c r="B188" s="448"/>
      <c r="C188" s="448"/>
      <c r="D188" s="156"/>
      <c r="E188" s="155"/>
      <c r="F188" s="101"/>
      <c r="G188" s="101"/>
      <c r="H188" s="33"/>
      <c r="I188" s="33"/>
      <c r="J188" s="33"/>
      <c r="K188" s="33"/>
    </row>
    <row r="189" spans="1:11" ht="14.25">
      <c r="A189" s="101"/>
      <c r="B189" s="448"/>
      <c r="C189" s="448"/>
      <c r="D189" s="156"/>
      <c r="E189" s="155"/>
      <c r="F189" s="101"/>
      <c r="G189" s="101"/>
      <c r="H189" s="33"/>
      <c r="I189" s="33"/>
      <c r="J189" s="33"/>
      <c r="K189" s="33"/>
    </row>
    <row r="190" spans="1:11" ht="15" thickBot="1">
      <c r="A190" s="101"/>
      <c r="B190" s="449"/>
      <c r="C190" s="449"/>
      <c r="D190" s="158"/>
      <c r="E190" s="159"/>
      <c r="F190" s="101"/>
      <c r="G190" s="101"/>
      <c r="H190" s="33"/>
      <c r="I190" s="33"/>
      <c r="J190" s="33"/>
      <c r="K190" s="33"/>
    </row>
    <row r="191" spans="1:11" ht="14.25">
      <c r="A191" s="101"/>
      <c r="B191" s="118"/>
      <c r="C191" s="119"/>
      <c r="D191" s="160"/>
      <c r="E191" s="161"/>
      <c r="F191" s="101"/>
      <c r="G191" s="101"/>
      <c r="H191" s="33"/>
      <c r="I191" s="33"/>
      <c r="J191" s="33"/>
      <c r="K191" s="33"/>
    </row>
    <row r="192" spans="1:11" ht="14.25" customHeight="1">
      <c r="A192" s="101"/>
      <c r="B192" s="425">
        <f>B183+1</f>
        <v>41751</v>
      </c>
      <c r="C192" s="426" t="str">
        <f>CHOOSE(WEEKDAY(B192,2),"星期一","星期二","星期三","星期四","星期五","星期六","星期日")</f>
        <v>星期二</v>
      </c>
      <c r="D192" s="162"/>
      <c r="E192" s="163"/>
      <c r="F192" s="101"/>
      <c r="G192" s="101"/>
      <c r="H192" s="33"/>
      <c r="I192" s="33"/>
      <c r="J192" s="33"/>
      <c r="K192" s="33"/>
    </row>
    <row r="193" spans="1:11" ht="14.25" customHeight="1">
      <c r="A193" s="101"/>
      <c r="B193" s="425"/>
      <c r="C193" s="427"/>
      <c r="D193" s="164"/>
      <c r="E193" s="165"/>
      <c r="F193" s="101"/>
      <c r="G193" s="101"/>
      <c r="H193" s="33"/>
      <c r="I193" s="33"/>
      <c r="J193" s="33"/>
      <c r="K193" s="33"/>
    </row>
    <row r="194" spans="1:11" ht="14.25">
      <c r="A194" s="101"/>
      <c r="B194" s="422"/>
      <c r="C194" s="422"/>
      <c r="D194" s="166"/>
      <c r="E194" s="167"/>
      <c r="F194" s="101"/>
      <c r="G194" s="101"/>
      <c r="H194" s="33"/>
      <c r="I194" s="33"/>
      <c r="J194" s="33"/>
      <c r="K194" s="33"/>
    </row>
    <row r="195" spans="1:11" ht="14.25">
      <c r="A195" s="101"/>
      <c r="B195" s="422"/>
      <c r="C195" s="422"/>
      <c r="D195" s="166"/>
      <c r="E195" s="165"/>
      <c r="F195" s="101"/>
      <c r="G195" s="101"/>
      <c r="H195" s="33"/>
      <c r="I195" s="33"/>
      <c r="J195" s="33"/>
      <c r="K195" s="33"/>
    </row>
    <row r="196" spans="1:11" ht="14.25">
      <c r="A196" s="101"/>
      <c r="B196" s="422"/>
      <c r="C196" s="422"/>
      <c r="D196" s="166"/>
      <c r="E196" s="165"/>
      <c r="F196" s="101"/>
      <c r="G196" s="101"/>
      <c r="H196" s="33"/>
      <c r="I196" s="33"/>
      <c r="J196" s="33"/>
      <c r="K196" s="33"/>
    </row>
    <row r="197" spans="1:11" ht="14.25">
      <c r="A197" s="101"/>
      <c r="B197" s="422"/>
      <c r="C197" s="422"/>
      <c r="D197" s="166"/>
      <c r="E197" s="165"/>
      <c r="F197" s="101"/>
      <c r="G197" s="101"/>
      <c r="H197" s="33"/>
      <c r="I197" s="33"/>
      <c r="J197" s="33"/>
      <c r="K197" s="33"/>
    </row>
    <row r="198" spans="1:11" ht="14.25">
      <c r="A198" s="101"/>
      <c r="B198" s="422"/>
      <c r="C198" s="422"/>
      <c r="D198" s="166"/>
      <c r="E198" s="165"/>
      <c r="F198" s="101"/>
      <c r="G198" s="101"/>
      <c r="H198" s="33"/>
      <c r="I198" s="33"/>
      <c r="J198" s="33"/>
      <c r="K198" s="33"/>
    </row>
    <row r="199" spans="1:11" ht="15" thickBot="1">
      <c r="A199" s="101"/>
      <c r="B199" s="431"/>
      <c r="C199" s="431"/>
      <c r="D199" s="168"/>
      <c r="E199" s="169"/>
      <c r="F199" s="101"/>
      <c r="G199" s="101"/>
      <c r="H199" s="33"/>
      <c r="I199" s="33"/>
      <c r="J199" s="33"/>
      <c r="K199" s="33"/>
    </row>
    <row r="200" spans="1:11" ht="14.25">
      <c r="A200" s="101"/>
      <c r="B200" s="129"/>
      <c r="C200" s="130"/>
      <c r="D200" s="170"/>
      <c r="E200" s="171"/>
      <c r="F200" s="101"/>
      <c r="G200" s="101"/>
      <c r="H200" s="33"/>
      <c r="I200" s="33"/>
      <c r="J200" s="33"/>
      <c r="K200" s="33"/>
    </row>
    <row r="201" spans="1:11" ht="14.25" customHeight="1">
      <c r="A201" s="101"/>
      <c r="B201" s="445">
        <f>B192+1</f>
        <v>41752</v>
      </c>
      <c r="C201" s="446" t="str">
        <f>CHOOSE(WEEKDAY(B201,2),"星期一","星期二","星期三","星期四","星期五","星期六","星期日")</f>
        <v>星期三</v>
      </c>
      <c r="D201" s="152"/>
      <c r="E201" s="153"/>
      <c r="F201" s="101"/>
      <c r="G201" s="101"/>
      <c r="H201" s="33"/>
      <c r="I201" s="33"/>
      <c r="J201" s="33"/>
      <c r="K201" s="33"/>
    </row>
    <row r="202" spans="1:11" ht="14.25" customHeight="1">
      <c r="A202" s="101"/>
      <c r="B202" s="445"/>
      <c r="C202" s="447"/>
      <c r="D202" s="154"/>
      <c r="E202" s="155"/>
      <c r="F202" s="101"/>
      <c r="G202" s="101"/>
      <c r="H202" s="33"/>
      <c r="I202" s="33"/>
      <c r="J202" s="33"/>
      <c r="K202" s="33"/>
    </row>
    <row r="203" spans="1:11" ht="14.25">
      <c r="A203" s="101"/>
      <c r="B203" s="448"/>
      <c r="C203" s="448"/>
      <c r="D203" s="156"/>
      <c r="E203" s="157"/>
      <c r="F203" s="101"/>
      <c r="G203" s="101"/>
      <c r="H203" s="33"/>
      <c r="I203" s="33"/>
      <c r="J203" s="33"/>
      <c r="K203" s="33"/>
    </row>
    <row r="204" spans="1:11" ht="14.25">
      <c r="A204" s="101"/>
      <c r="B204" s="448"/>
      <c r="C204" s="448"/>
      <c r="D204" s="156"/>
      <c r="E204" s="155"/>
      <c r="F204" s="101"/>
      <c r="G204" s="101"/>
      <c r="H204" s="33"/>
      <c r="I204" s="33"/>
      <c r="J204" s="33"/>
      <c r="K204" s="33"/>
    </row>
    <row r="205" spans="1:11" ht="14.25">
      <c r="A205" s="101"/>
      <c r="B205" s="448"/>
      <c r="C205" s="448"/>
      <c r="D205" s="156"/>
      <c r="E205" s="155"/>
      <c r="F205" s="101"/>
      <c r="G205" s="101"/>
      <c r="H205" s="33"/>
      <c r="I205" s="33"/>
      <c r="J205" s="33"/>
      <c r="K205" s="33"/>
    </row>
    <row r="206" spans="1:11" ht="14.25">
      <c r="A206" s="101"/>
      <c r="B206" s="448"/>
      <c r="C206" s="448"/>
      <c r="D206" s="156"/>
      <c r="E206" s="155"/>
      <c r="F206" s="101"/>
      <c r="G206" s="101"/>
      <c r="H206" s="33"/>
      <c r="I206" s="33"/>
      <c r="J206" s="33"/>
      <c r="K206" s="33"/>
    </row>
    <row r="207" spans="1:11" ht="14.25">
      <c r="A207" s="101"/>
      <c r="B207" s="448"/>
      <c r="C207" s="448"/>
      <c r="D207" s="156"/>
      <c r="E207" s="155"/>
      <c r="F207" s="101"/>
      <c r="G207" s="101"/>
      <c r="H207" s="33"/>
      <c r="I207" s="33"/>
      <c r="J207" s="33"/>
      <c r="K207" s="33"/>
    </row>
    <row r="208" spans="1:11" ht="15" thickBot="1">
      <c r="A208" s="101"/>
      <c r="B208" s="449"/>
      <c r="C208" s="449"/>
      <c r="D208" s="158"/>
      <c r="E208" s="159"/>
      <c r="F208" s="101"/>
      <c r="G208" s="101"/>
      <c r="H208" s="33"/>
      <c r="I208" s="33"/>
      <c r="J208" s="33"/>
      <c r="K208" s="33"/>
    </row>
    <row r="209" spans="1:11" ht="14.25">
      <c r="A209" s="101"/>
      <c r="B209" s="118"/>
      <c r="C209" s="119"/>
      <c r="D209" s="160"/>
      <c r="E209" s="161"/>
      <c r="F209" s="101"/>
      <c r="G209" s="101"/>
      <c r="H209" s="33"/>
      <c r="I209" s="33"/>
      <c r="J209" s="33"/>
      <c r="K209" s="33"/>
    </row>
    <row r="210" spans="1:11" ht="14.25" customHeight="1">
      <c r="A210" s="101"/>
      <c r="B210" s="425">
        <f>B201+1</f>
        <v>41753</v>
      </c>
      <c r="C210" s="426" t="str">
        <f>CHOOSE(WEEKDAY(B210,2),"星期一","星期二","星期三","星期四","星期五","星期六","星期日")</f>
        <v>星期四</v>
      </c>
      <c r="D210" s="162"/>
      <c r="E210" s="163"/>
      <c r="F210" s="101"/>
      <c r="G210" s="101"/>
      <c r="H210" s="33"/>
      <c r="I210" s="33"/>
      <c r="J210" s="33"/>
      <c r="K210" s="33"/>
    </row>
    <row r="211" spans="1:11" ht="14.25" customHeight="1">
      <c r="A211" s="101"/>
      <c r="B211" s="425"/>
      <c r="C211" s="427"/>
      <c r="D211" s="164"/>
      <c r="E211" s="165"/>
      <c r="F211" s="101"/>
      <c r="G211" s="101"/>
      <c r="H211" s="33"/>
      <c r="I211" s="33"/>
      <c r="J211" s="33"/>
      <c r="K211" s="33"/>
    </row>
    <row r="212" spans="1:11" ht="14.25">
      <c r="A212" s="101"/>
      <c r="B212" s="422"/>
      <c r="C212" s="422"/>
      <c r="D212" s="166"/>
      <c r="E212" s="167"/>
      <c r="F212" s="101"/>
      <c r="G212" s="101"/>
      <c r="H212" s="33"/>
      <c r="I212" s="33"/>
      <c r="J212" s="33"/>
      <c r="K212" s="33"/>
    </row>
    <row r="213" spans="1:11" ht="14.25">
      <c r="A213" s="101"/>
      <c r="B213" s="422"/>
      <c r="C213" s="422"/>
      <c r="D213" s="166"/>
      <c r="E213" s="165"/>
      <c r="F213" s="101"/>
      <c r="G213" s="101"/>
      <c r="H213" s="33"/>
      <c r="I213" s="33"/>
      <c r="J213" s="33"/>
      <c r="K213" s="33"/>
    </row>
    <row r="214" spans="1:11" ht="14.25">
      <c r="A214" s="101"/>
      <c r="B214" s="422"/>
      <c r="C214" s="422"/>
      <c r="D214" s="166"/>
      <c r="E214" s="165"/>
      <c r="F214" s="101"/>
      <c r="G214" s="101"/>
      <c r="H214" s="33"/>
      <c r="I214" s="33"/>
      <c r="J214" s="33"/>
      <c r="K214" s="33"/>
    </row>
    <row r="215" spans="1:11" ht="14.25">
      <c r="A215" s="101"/>
      <c r="B215" s="422"/>
      <c r="C215" s="422"/>
      <c r="D215" s="166"/>
      <c r="E215" s="165"/>
      <c r="F215" s="101"/>
      <c r="G215" s="101"/>
      <c r="H215" s="33"/>
      <c r="I215" s="33"/>
      <c r="J215" s="33"/>
      <c r="K215" s="33"/>
    </row>
    <row r="216" spans="1:11" ht="14.25">
      <c r="A216" s="101"/>
      <c r="B216" s="422"/>
      <c r="C216" s="422"/>
      <c r="D216" s="166"/>
      <c r="E216" s="165"/>
      <c r="F216" s="101"/>
      <c r="G216" s="101"/>
      <c r="H216" s="33"/>
      <c r="I216" s="33"/>
      <c r="J216" s="33"/>
      <c r="K216" s="33"/>
    </row>
    <row r="217" spans="1:11" ht="15" thickBot="1">
      <c r="A217" s="101"/>
      <c r="B217" s="431"/>
      <c r="C217" s="431"/>
      <c r="D217" s="168"/>
      <c r="E217" s="169"/>
      <c r="F217" s="101"/>
      <c r="G217" s="101"/>
      <c r="H217" s="33"/>
      <c r="I217" s="33"/>
      <c r="J217" s="33"/>
      <c r="K217" s="33"/>
    </row>
    <row r="218" spans="1:11" ht="14.25">
      <c r="A218" s="101"/>
      <c r="B218" s="129"/>
      <c r="C218" s="130"/>
      <c r="D218" s="170"/>
      <c r="E218" s="171"/>
      <c r="F218" s="101"/>
      <c r="G218" s="101"/>
      <c r="H218" s="33"/>
      <c r="I218" s="33"/>
      <c r="J218" s="33"/>
      <c r="K218" s="33"/>
    </row>
    <row r="219" spans="1:11" ht="14.25" customHeight="1">
      <c r="A219" s="101"/>
      <c r="B219" s="445">
        <f>B210+1</f>
        <v>41754</v>
      </c>
      <c r="C219" s="446" t="str">
        <f>CHOOSE(WEEKDAY(B219,2),"星期一","星期二","星期三","星期四","星期五","星期六","星期日")</f>
        <v>星期五</v>
      </c>
      <c r="D219" s="152"/>
      <c r="E219" s="153"/>
      <c r="F219" s="101"/>
      <c r="G219" s="101"/>
      <c r="H219" s="33"/>
      <c r="I219" s="33"/>
      <c r="J219" s="33"/>
      <c r="K219" s="33"/>
    </row>
    <row r="220" spans="1:11" ht="14.25" customHeight="1">
      <c r="A220" s="101"/>
      <c r="B220" s="445"/>
      <c r="C220" s="447"/>
      <c r="D220" s="154"/>
      <c r="E220" s="155"/>
      <c r="F220" s="101"/>
      <c r="G220" s="101"/>
      <c r="H220" s="33"/>
      <c r="I220" s="33"/>
      <c r="J220" s="33"/>
      <c r="K220" s="33"/>
    </row>
    <row r="221" spans="1:11" ht="14.25">
      <c r="A221" s="101"/>
      <c r="B221" s="448"/>
      <c r="C221" s="448"/>
      <c r="D221" s="156"/>
      <c r="E221" s="157"/>
      <c r="F221" s="101"/>
      <c r="G221" s="101"/>
      <c r="H221" s="33"/>
      <c r="I221" s="33"/>
      <c r="J221" s="33"/>
      <c r="K221" s="33"/>
    </row>
    <row r="222" spans="1:11" ht="14.25">
      <c r="A222" s="101"/>
      <c r="B222" s="448"/>
      <c r="C222" s="448"/>
      <c r="D222" s="156"/>
      <c r="E222" s="155"/>
      <c r="F222" s="101"/>
      <c r="G222" s="101"/>
      <c r="H222" s="33"/>
      <c r="I222" s="33"/>
      <c r="J222" s="33"/>
      <c r="K222" s="33"/>
    </row>
    <row r="223" spans="1:11" ht="14.25">
      <c r="A223" s="101"/>
      <c r="B223" s="448"/>
      <c r="C223" s="448"/>
      <c r="D223" s="156"/>
      <c r="E223" s="155"/>
      <c r="F223" s="101"/>
      <c r="G223" s="101"/>
      <c r="H223" s="33"/>
      <c r="I223" s="33"/>
      <c r="J223" s="33"/>
      <c r="K223" s="33"/>
    </row>
    <row r="224" spans="1:11" ht="14.25">
      <c r="A224" s="101"/>
      <c r="B224" s="448"/>
      <c r="C224" s="448"/>
      <c r="D224" s="156"/>
      <c r="E224" s="155"/>
      <c r="F224" s="101"/>
      <c r="G224" s="101"/>
      <c r="H224" s="33"/>
      <c r="I224" s="33"/>
      <c r="J224" s="33"/>
      <c r="K224" s="33"/>
    </row>
    <row r="225" spans="1:11" ht="14.25">
      <c r="A225" s="101"/>
      <c r="B225" s="448"/>
      <c r="C225" s="448"/>
      <c r="D225" s="156"/>
      <c r="E225" s="155"/>
      <c r="F225" s="101"/>
      <c r="G225" s="101"/>
      <c r="H225" s="33"/>
      <c r="I225" s="33"/>
      <c r="J225" s="33"/>
      <c r="K225" s="33"/>
    </row>
    <row r="226" spans="1:11" ht="15" thickBot="1">
      <c r="A226" s="101"/>
      <c r="B226" s="449"/>
      <c r="C226" s="449"/>
      <c r="D226" s="158"/>
      <c r="E226" s="159"/>
      <c r="F226" s="101"/>
      <c r="G226" s="101"/>
      <c r="H226" s="33"/>
      <c r="I226" s="33"/>
      <c r="J226" s="33"/>
      <c r="K226" s="33"/>
    </row>
    <row r="227" spans="1:11" ht="14.25">
      <c r="A227" s="101"/>
      <c r="B227" s="118"/>
      <c r="C227" s="119"/>
      <c r="D227" s="160"/>
      <c r="E227" s="161"/>
      <c r="F227" s="101"/>
      <c r="G227" s="101"/>
      <c r="H227" s="33"/>
      <c r="I227" s="33"/>
      <c r="J227" s="33"/>
      <c r="K227" s="33"/>
    </row>
    <row r="228" spans="1:11" ht="14.25" customHeight="1">
      <c r="A228" s="101"/>
      <c r="B228" s="425">
        <f>B219+1</f>
        <v>41755</v>
      </c>
      <c r="C228" s="426" t="str">
        <f>CHOOSE(WEEKDAY(B228,2),"星期一","星期二","星期三","星期四","星期五","星期六","星期日")</f>
        <v>星期六</v>
      </c>
      <c r="D228" s="162"/>
      <c r="E228" s="163"/>
      <c r="F228" s="101"/>
      <c r="G228" s="101"/>
      <c r="H228" s="33"/>
      <c r="I228" s="33"/>
      <c r="J228" s="33"/>
      <c r="K228" s="33"/>
    </row>
    <row r="229" spans="1:11" ht="14.25" customHeight="1">
      <c r="A229" s="101"/>
      <c r="B229" s="425"/>
      <c r="C229" s="427"/>
      <c r="D229" s="164"/>
      <c r="E229" s="165"/>
      <c r="F229" s="101"/>
      <c r="G229" s="101"/>
      <c r="H229" s="33"/>
      <c r="I229" s="33"/>
      <c r="J229" s="33"/>
      <c r="K229" s="33"/>
    </row>
    <row r="230" spans="1:11" ht="14.25">
      <c r="A230" s="101"/>
      <c r="B230" s="422"/>
      <c r="C230" s="422"/>
      <c r="D230" s="166"/>
      <c r="E230" s="167"/>
      <c r="F230" s="101"/>
      <c r="G230" s="101"/>
      <c r="H230" s="33"/>
      <c r="I230" s="33"/>
      <c r="J230" s="33"/>
      <c r="K230" s="33"/>
    </row>
    <row r="231" spans="1:11" ht="14.25">
      <c r="A231" s="101"/>
      <c r="B231" s="422"/>
      <c r="C231" s="422"/>
      <c r="D231" s="166"/>
      <c r="E231" s="165"/>
      <c r="F231" s="101"/>
      <c r="G231" s="101"/>
      <c r="H231" s="33"/>
      <c r="I231" s="33"/>
      <c r="J231" s="33"/>
      <c r="K231" s="33"/>
    </row>
    <row r="232" spans="1:11" ht="14.25">
      <c r="A232" s="101"/>
      <c r="B232" s="422"/>
      <c r="C232" s="422"/>
      <c r="D232" s="166"/>
      <c r="E232" s="165"/>
      <c r="F232" s="101"/>
      <c r="G232" s="101"/>
      <c r="H232" s="33"/>
      <c r="I232" s="33"/>
      <c r="J232" s="33"/>
      <c r="K232" s="33"/>
    </row>
    <row r="233" spans="1:11" ht="14.25">
      <c r="A233" s="101"/>
      <c r="B233" s="422"/>
      <c r="C233" s="422"/>
      <c r="D233" s="166"/>
      <c r="E233" s="165"/>
      <c r="F233" s="101"/>
      <c r="G233" s="101"/>
      <c r="H233" s="33"/>
      <c r="I233" s="33"/>
      <c r="J233" s="33"/>
      <c r="K233" s="33"/>
    </row>
    <row r="234" spans="1:11" ht="14.25">
      <c r="A234" s="101"/>
      <c r="B234" s="422"/>
      <c r="C234" s="422"/>
      <c r="D234" s="166"/>
      <c r="E234" s="165"/>
      <c r="F234" s="101"/>
      <c r="G234" s="101"/>
      <c r="H234" s="33"/>
      <c r="I234" s="33"/>
      <c r="J234" s="33"/>
      <c r="K234" s="33"/>
    </row>
    <row r="235" spans="1:11" ht="15" thickBot="1">
      <c r="A235" s="101"/>
      <c r="B235" s="431"/>
      <c r="C235" s="431"/>
      <c r="D235" s="168"/>
      <c r="E235" s="169"/>
      <c r="F235" s="101"/>
      <c r="G235" s="101"/>
      <c r="H235" s="33"/>
      <c r="I235" s="33"/>
      <c r="J235" s="33"/>
      <c r="K235" s="33"/>
    </row>
    <row r="236" spans="1:11" ht="14.25">
      <c r="A236" s="101"/>
      <c r="B236" s="129"/>
      <c r="C236" s="130"/>
      <c r="D236" s="170"/>
      <c r="E236" s="171"/>
      <c r="F236" s="101"/>
      <c r="G236" s="101"/>
      <c r="H236" s="33"/>
      <c r="I236" s="33"/>
      <c r="J236" s="33"/>
      <c r="K236" s="33"/>
    </row>
    <row r="237" spans="1:11" ht="14.25" customHeight="1">
      <c r="A237" s="101"/>
      <c r="B237" s="445">
        <f>B228+1</f>
        <v>41756</v>
      </c>
      <c r="C237" s="446" t="str">
        <f>CHOOSE(WEEKDAY(B237,2),"星期一","星期二","星期三","星期四","星期五","星期六","星期日")</f>
        <v>星期日</v>
      </c>
      <c r="D237" s="152"/>
      <c r="E237" s="153"/>
      <c r="F237" s="101"/>
      <c r="G237" s="101"/>
      <c r="H237" s="33"/>
      <c r="I237" s="33"/>
      <c r="J237" s="33"/>
      <c r="K237" s="33"/>
    </row>
    <row r="238" spans="1:11" ht="14.25" customHeight="1">
      <c r="A238" s="101"/>
      <c r="B238" s="445"/>
      <c r="C238" s="447"/>
      <c r="D238" s="154"/>
      <c r="E238" s="155"/>
      <c r="F238" s="101"/>
      <c r="G238" s="101"/>
      <c r="H238" s="33"/>
      <c r="I238" s="33"/>
      <c r="J238" s="33"/>
      <c r="K238" s="33"/>
    </row>
    <row r="239" spans="1:11" ht="14.25">
      <c r="A239" s="101"/>
      <c r="B239" s="448"/>
      <c r="C239" s="448"/>
      <c r="D239" s="156"/>
      <c r="E239" s="157"/>
      <c r="F239" s="101"/>
      <c r="G239" s="101"/>
      <c r="H239" s="33"/>
      <c r="I239" s="33"/>
      <c r="J239" s="33"/>
      <c r="K239" s="33"/>
    </row>
    <row r="240" spans="1:11" ht="14.25">
      <c r="A240" s="101"/>
      <c r="B240" s="448"/>
      <c r="C240" s="448"/>
      <c r="D240" s="156"/>
      <c r="E240" s="155"/>
      <c r="F240" s="101"/>
      <c r="G240" s="101"/>
      <c r="H240" s="33"/>
      <c r="I240" s="33"/>
      <c r="J240" s="33"/>
      <c r="K240" s="33"/>
    </row>
    <row r="241" spans="1:11" ht="14.25">
      <c r="A241" s="101"/>
      <c r="B241" s="448"/>
      <c r="C241" s="448"/>
      <c r="D241" s="156"/>
      <c r="E241" s="155"/>
      <c r="F241" s="101"/>
      <c r="G241" s="101"/>
      <c r="H241" s="33"/>
      <c r="I241" s="33"/>
      <c r="J241" s="33"/>
      <c r="K241" s="33"/>
    </row>
    <row r="242" spans="1:11" ht="14.25">
      <c r="A242" s="101"/>
      <c r="B242" s="448"/>
      <c r="C242" s="448"/>
      <c r="D242" s="156"/>
      <c r="E242" s="155"/>
      <c r="F242" s="101"/>
      <c r="G242" s="101"/>
      <c r="H242" s="33"/>
      <c r="I242" s="33"/>
      <c r="J242" s="33"/>
      <c r="K242" s="33"/>
    </row>
    <row r="243" spans="1:11" ht="14.25">
      <c r="A243" s="101"/>
      <c r="B243" s="448"/>
      <c r="C243" s="448"/>
      <c r="D243" s="156"/>
      <c r="E243" s="155"/>
      <c r="F243" s="101"/>
      <c r="G243" s="101"/>
      <c r="H243" s="33"/>
      <c r="I243" s="33"/>
      <c r="J243" s="33"/>
      <c r="K243" s="33"/>
    </row>
    <row r="244" spans="1:11" ht="15" thickBot="1">
      <c r="A244" s="101"/>
      <c r="B244" s="449"/>
      <c r="C244" s="449"/>
      <c r="D244" s="158"/>
      <c r="E244" s="159"/>
      <c r="F244" s="101"/>
      <c r="G244" s="101"/>
      <c r="H244" s="33"/>
      <c r="I244" s="33"/>
      <c r="J244" s="33"/>
      <c r="K244" s="33"/>
    </row>
    <row r="245" spans="1:11" ht="14.25">
      <c r="A245" s="101"/>
      <c r="B245" s="118"/>
      <c r="C245" s="119"/>
      <c r="D245" s="160"/>
      <c r="E245" s="161"/>
      <c r="F245" s="101"/>
      <c r="G245" s="101"/>
      <c r="H245" s="33"/>
      <c r="I245" s="33"/>
      <c r="J245" s="33"/>
      <c r="K245" s="33"/>
    </row>
    <row r="246" spans="1:11" ht="14.25" customHeight="1">
      <c r="A246" s="101"/>
      <c r="B246" s="425">
        <f>B237+1</f>
        <v>41757</v>
      </c>
      <c r="C246" s="426" t="str">
        <f>CHOOSE(WEEKDAY(B246,2),"星期一","星期二","星期三","星期四","星期五","星期六","星期日")</f>
        <v>星期一</v>
      </c>
      <c r="D246" s="162"/>
      <c r="E246" s="163"/>
      <c r="F246" s="101"/>
      <c r="G246" s="101"/>
      <c r="H246" s="33"/>
      <c r="I246" s="33"/>
      <c r="J246" s="33"/>
      <c r="K246" s="33"/>
    </row>
    <row r="247" spans="1:11" ht="14.25" customHeight="1">
      <c r="A247" s="101"/>
      <c r="B247" s="425"/>
      <c r="C247" s="427"/>
      <c r="D247" s="164"/>
      <c r="E247" s="165"/>
      <c r="F247" s="101"/>
      <c r="G247" s="101"/>
      <c r="H247" s="33"/>
      <c r="I247" s="33"/>
      <c r="J247" s="33"/>
      <c r="K247" s="33"/>
    </row>
    <row r="248" spans="1:11" ht="14.25">
      <c r="A248" s="101"/>
      <c r="B248" s="450"/>
      <c r="C248" s="450"/>
      <c r="D248" s="166"/>
      <c r="E248" s="167"/>
      <c r="F248" s="101"/>
      <c r="G248" s="101"/>
      <c r="H248" s="33"/>
      <c r="I248" s="33"/>
      <c r="J248" s="33"/>
      <c r="K248" s="33"/>
    </row>
    <row r="249" spans="1:11" ht="14.25">
      <c r="A249" s="101"/>
      <c r="B249" s="450"/>
      <c r="C249" s="450"/>
      <c r="D249" s="166"/>
      <c r="E249" s="165"/>
      <c r="F249" s="101"/>
      <c r="G249" s="101"/>
      <c r="H249" s="33"/>
      <c r="I249" s="33"/>
      <c r="J249" s="33"/>
      <c r="K249" s="33"/>
    </row>
    <row r="250" spans="1:11" ht="14.25">
      <c r="A250" s="101"/>
      <c r="B250" s="450"/>
      <c r="C250" s="450"/>
      <c r="D250" s="166"/>
      <c r="E250" s="165"/>
      <c r="F250" s="101"/>
      <c r="G250" s="101"/>
      <c r="H250" s="33"/>
      <c r="I250" s="33"/>
      <c r="J250" s="33"/>
      <c r="K250" s="33"/>
    </row>
    <row r="251" spans="1:11" ht="14.25">
      <c r="A251" s="101"/>
      <c r="B251" s="450"/>
      <c r="C251" s="450"/>
      <c r="D251" s="166"/>
      <c r="E251" s="165"/>
      <c r="F251" s="101"/>
      <c r="G251" s="101"/>
      <c r="H251" s="33"/>
      <c r="I251" s="33"/>
      <c r="J251" s="33"/>
      <c r="K251" s="33"/>
    </row>
    <row r="252" spans="1:11" ht="14.25">
      <c r="A252" s="101"/>
      <c r="B252" s="450"/>
      <c r="C252" s="450"/>
      <c r="D252" s="166"/>
      <c r="E252" s="165"/>
      <c r="F252" s="101"/>
      <c r="G252" s="101"/>
      <c r="H252" s="33"/>
      <c r="I252" s="33"/>
      <c r="J252" s="33"/>
      <c r="K252" s="33"/>
    </row>
    <row r="253" spans="1:11" ht="15" thickBot="1">
      <c r="A253" s="101"/>
      <c r="B253" s="453"/>
      <c r="C253" s="453"/>
      <c r="D253" s="168"/>
      <c r="E253" s="169"/>
      <c r="F253" s="101"/>
      <c r="G253" s="101"/>
      <c r="H253" s="33"/>
      <c r="I253" s="33"/>
      <c r="J253" s="33"/>
      <c r="K253" s="33"/>
    </row>
    <row r="254" spans="1:11" ht="14.25">
      <c r="A254" s="101"/>
      <c r="B254" s="170"/>
      <c r="C254" s="176"/>
      <c r="D254" s="170"/>
      <c r="E254" s="171"/>
      <c r="F254" s="101"/>
      <c r="G254" s="101"/>
      <c r="H254" s="33"/>
      <c r="I254" s="33"/>
      <c r="J254" s="33"/>
      <c r="K254" s="33"/>
    </row>
    <row r="255" spans="1:11" ht="14.25" customHeight="1">
      <c r="A255" s="101"/>
      <c r="B255" s="454">
        <f>B246+1</f>
        <v>41758</v>
      </c>
      <c r="C255" s="446" t="str">
        <f>CHOOSE(WEEKDAY(B255,2),"星期一","星期二","星期三","星期四","星期五","星期六","星期日")</f>
        <v>星期二</v>
      </c>
      <c r="D255" s="152"/>
      <c r="E255" s="153"/>
      <c r="F255" s="101"/>
      <c r="G255" s="101"/>
      <c r="H255" s="33"/>
      <c r="I255" s="33"/>
      <c r="J255" s="33"/>
      <c r="K255" s="33"/>
    </row>
    <row r="256" spans="1:11" ht="14.25" customHeight="1">
      <c r="A256" s="101"/>
      <c r="B256" s="454"/>
      <c r="C256" s="447"/>
      <c r="D256" s="154"/>
      <c r="E256" s="155"/>
      <c r="F256" s="101"/>
      <c r="G256" s="101"/>
      <c r="H256" s="33"/>
      <c r="I256" s="33"/>
      <c r="J256" s="33"/>
      <c r="K256" s="33"/>
    </row>
    <row r="257" spans="1:11" ht="14.25">
      <c r="A257" s="101"/>
      <c r="B257" s="451"/>
      <c r="C257" s="451"/>
      <c r="D257" s="156"/>
      <c r="E257" s="157"/>
      <c r="F257" s="101"/>
      <c r="G257" s="101"/>
      <c r="H257" s="33"/>
      <c r="I257" s="33"/>
      <c r="J257" s="33"/>
      <c r="K257" s="33"/>
    </row>
    <row r="258" spans="1:11" ht="14.25">
      <c r="A258" s="101"/>
      <c r="B258" s="451"/>
      <c r="C258" s="451"/>
      <c r="D258" s="156"/>
      <c r="E258" s="155"/>
      <c r="F258" s="101"/>
      <c r="G258" s="101"/>
      <c r="H258" s="33"/>
      <c r="I258" s="33"/>
      <c r="J258" s="33"/>
      <c r="K258" s="33"/>
    </row>
    <row r="259" spans="1:11" ht="14.25">
      <c r="A259" s="101"/>
      <c r="B259" s="451"/>
      <c r="C259" s="451"/>
      <c r="D259" s="156"/>
      <c r="E259" s="155"/>
      <c r="F259" s="101"/>
      <c r="G259" s="101"/>
      <c r="H259" s="33"/>
      <c r="I259" s="33"/>
      <c r="J259" s="33"/>
      <c r="K259" s="33"/>
    </row>
    <row r="260" spans="1:11" ht="14.25">
      <c r="A260" s="101"/>
      <c r="B260" s="451"/>
      <c r="C260" s="451"/>
      <c r="D260" s="156"/>
      <c r="E260" s="155"/>
      <c r="F260" s="101"/>
      <c r="G260" s="101"/>
      <c r="H260" s="33"/>
      <c r="I260" s="33"/>
      <c r="J260" s="33"/>
      <c r="K260" s="33"/>
    </row>
    <row r="261" spans="1:11" ht="14.25">
      <c r="A261" s="101"/>
      <c r="B261" s="451"/>
      <c r="C261" s="451"/>
      <c r="D261" s="156"/>
      <c r="E261" s="155"/>
      <c r="F261" s="101"/>
      <c r="G261" s="101"/>
      <c r="H261" s="33"/>
      <c r="I261" s="33"/>
      <c r="J261" s="33"/>
      <c r="K261" s="33"/>
    </row>
    <row r="262" spans="1:11" ht="15" thickBot="1">
      <c r="A262" s="101"/>
      <c r="B262" s="452"/>
      <c r="C262" s="452"/>
      <c r="D262" s="158"/>
      <c r="E262" s="159"/>
      <c r="F262" s="101"/>
      <c r="G262" s="101"/>
      <c r="H262" s="33"/>
      <c r="I262" s="33"/>
      <c r="J262" s="33"/>
      <c r="K262" s="33"/>
    </row>
    <row r="263" spans="1:11" ht="14.25">
      <c r="A263" s="101"/>
      <c r="B263" s="160"/>
      <c r="C263" s="222"/>
      <c r="D263" s="160"/>
      <c r="E263" s="161"/>
      <c r="F263" s="101"/>
      <c r="G263" s="101"/>
      <c r="H263" s="33"/>
      <c r="I263" s="33"/>
      <c r="J263" s="33"/>
      <c r="K263" s="33"/>
    </row>
    <row r="264" spans="1:11" ht="14.25" customHeight="1">
      <c r="A264" s="101"/>
      <c r="B264" s="455">
        <f>B255+1</f>
        <v>41759</v>
      </c>
      <c r="C264" s="426" t="str">
        <f>CHOOSE(WEEKDAY(B264,2),"星期一","星期二","星期三","星期四","星期五","星期六","星期日")</f>
        <v>星期三</v>
      </c>
      <c r="D264" s="162"/>
      <c r="E264" s="163"/>
      <c r="F264" s="101"/>
      <c r="G264" s="101"/>
      <c r="H264" s="33"/>
      <c r="I264" s="33"/>
      <c r="J264" s="33"/>
      <c r="K264" s="33"/>
    </row>
    <row r="265" spans="1:11" ht="14.25" customHeight="1">
      <c r="A265" s="101"/>
      <c r="B265" s="455"/>
      <c r="C265" s="427"/>
      <c r="D265" s="164"/>
      <c r="E265" s="165"/>
      <c r="F265" s="101"/>
      <c r="G265" s="101"/>
      <c r="H265" s="33"/>
      <c r="I265" s="33"/>
      <c r="J265" s="33"/>
      <c r="K265" s="33"/>
    </row>
    <row r="266" spans="1:11" ht="14.25">
      <c r="A266" s="101"/>
      <c r="B266" s="450"/>
      <c r="C266" s="450"/>
      <c r="D266" s="166"/>
      <c r="E266" s="167"/>
      <c r="F266" s="101"/>
      <c r="G266" s="101"/>
      <c r="H266" s="33"/>
      <c r="I266" s="33"/>
      <c r="J266" s="33"/>
      <c r="K266" s="33"/>
    </row>
    <row r="267" spans="1:11" ht="14.25">
      <c r="A267" s="101"/>
      <c r="B267" s="450"/>
      <c r="C267" s="450"/>
      <c r="D267" s="166"/>
      <c r="E267" s="165"/>
      <c r="F267" s="101"/>
      <c r="G267" s="101"/>
      <c r="H267" s="33"/>
      <c r="I267" s="33"/>
      <c r="J267" s="33"/>
      <c r="K267" s="33"/>
    </row>
    <row r="268" spans="1:11" ht="14.25">
      <c r="A268" s="101"/>
      <c r="B268" s="450"/>
      <c r="C268" s="450"/>
      <c r="D268" s="166"/>
      <c r="E268" s="165"/>
      <c r="F268" s="101"/>
      <c r="G268" s="101"/>
      <c r="H268" s="33"/>
      <c r="I268" s="33"/>
      <c r="J268" s="33"/>
      <c r="K268" s="33"/>
    </row>
    <row r="269" spans="1:11" ht="14.25">
      <c r="A269" s="101"/>
      <c r="B269" s="450"/>
      <c r="C269" s="450"/>
      <c r="D269" s="166"/>
      <c r="E269" s="165"/>
      <c r="F269" s="101"/>
      <c r="G269" s="101"/>
      <c r="H269" s="33"/>
      <c r="I269" s="33"/>
      <c r="J269" s="33"/>
      <c r="K269" s="33"/>
    </row>
    <row r="270" spans="1:11" ht="14.25">
      <c r="A270" s="101"/>
      <c r="B270" s="450"/>
      <c r="C270" s="450"/>
      <c r="D270" s="166"/>
      <c r="E270" s="165"/>
      <c r="F270" s="101"/>
      <c r="G270" s="101"/>
      <c r="H270" s="33"/>
      <c r="I270" s="33"/>
      <c r="J270" s="33"/>
      <c r="K270" s="33"/>
    </row>
    <row r="271" spans="1:11" ht="15" thickBot="1">
      <c r="A271" s="101"/>
      <c r="B271" s="453"/>
      <c r="C271" s="453"/>
      <c r="D271" s="168"/>
      <c r="E271" s="169"/>
      <c r="F271" s="101"/>
      <c r="G271" s="101"/>
      <c r="H271" s="33"/>
      <c r="I271" s="33"/>
      <c r="J271" s="33"/>
      <c r="K271" s="33"/>
    </row>
    <row r="272" spans="1:11" ht="14.25">
      <c r="A272" s="101"/>
      <c r="B272" s="170"/>
      <c r="C272" s="176"/>
      <c r="D272" s="170"/>
      <c r="E272" s="171"/>
      <c r="F272" s="101"/>
      <c r="G272" s="101"/>
      <c r="H272" s="33"/>
      <c r="I272" s="33"/>
      <c r="J272" s="33"/>
      <c r="K272" s="33"/>
    </row>
    <row r="273" spans="1:11" ht="14.25" customHeight="1">
      <c r="A273" s="101"/>
      <c r="B273" s="454">
        <f>B264+1</f>
        <v>41760</v>
      </c>
      <c r="C273" s="446" t="str">
        <f>CHOOSE(WEEKDAY(B273,2),"星期一","星期二","星期三","星期四","星期五","星期六","星期日")</f>
        <v>星期四</v>
      </c>
      <c r="D273" s="152"/>
      <c r="E273" s="153"/>
      <c r="F273" s="101"/>
      <c r="G273" s="101"/>
      <c r="H273" s="33"/>
      <c r="I273" s="33"/>
      <c r="J273" s="33"/>
      <c r="K273" s="33"/>
    </row>
    <row r="274" spans="1:11" ht="14.25" customHeight="1">
      <c r="A274" s="101"/>
      <c r="B274" s="454"/>
      <c r="C274" s="447"/>
      <c r="D274" s="154"/>
      <c r="E274" s="155"/>
      <c r="F274" s="101"/>
      <c r="G274" s="101"/>
      <c r="H274" s="33"/>
      <c r="I274" s="33"/>
      <c r="J274" s="33"/>
      <c r="K274" s="33"/>
    </row>
    <row r="275" spans="1:11" ht="14.25">
      <c r="A275" s="101"/>
      <c r="B275" s="451"/>
      <c r="C275" s="451"/>
      <c r="D275" s="156"/>
      <c r="E275" s="157"/>
      <c r="F275" s="101"/>
      <c r="G275" s="101"/>
      <c r="H275" s="33"/>
      <c r="I275" s="33"/>
      <c r="J275" s="33"/>
      <c r="K275" s="33"/>
    </row>
    <row r="276" spans="1:11" ht="14.25">
      <c r="A276" s="101"/>
      <c r="B276" s="451"/>
      <c r="C276" s="451"/>
      <c r="D276" s="156"/>
      <c r="E276" s="155"/>
      <c r="F276" s="101"/>
      <c r="G276" s="101"/>
      <c r="H276" s="33"/>
      <c r="I276" s="33"/>
      <c r="J276" s="33"/>
      <c r="K276" s="33"/>
    </row>
    <row r="277" spans="1:11" ht="14.25">
      <c r="A277" s="101"/>
      <c r="B277" s="451"/>
      <c r="C277" s="451"/>
      <c r="D277" s="156"/>
      <c r="E277" s="155"/>
      <c r="F277" s="101"/>
      <c r="G277" s="101"/>
      <c r="H277" s="33"/>
      <c r="I277" s="33"/>
      <c r="J277" s="33"/>
      <c r="K277" s="33"/>
    </row>
    <row r="278" spans="1:11" ht="14.25">
      <c r="A278" s="101"/>
      <c r="B278" s="451"/>
      <c r="C278" s="451"/>
      <c r="D278" s="156"/>
      <c r="E278" s="155"/>
      <c r="F278" s="101"/>
      <c r="G278" s="101"/>
      <c r="H278" s="33"/>
      <c r="I278" s="33"/>
      <c r="J278" s="33"/>
      <c r="K278" s="33"/>
    </row>
    <row r="279" spans="1:11" ht="14.25">
      <c r="A279" s="101"/>
      <c r="B279" s="451"/>
      <c r="C279" s="451"/>
      <c r="D279" s="156"/>
      <c r="E279" s="155"/>
      <c r="F279" s="101"/>
      <c r="G279" s="101"/>
      <c r="H279" s="33"/>
      <c r="I279" s="33"/>
      <c r="J279" s="33"/>
      <c r="K279" s="33"/>
    </row>
    <row r="280" spans="1:11" ht="15" thickBot="1">
      <c r="A280" s="101"/>
      <c r="B280" s="452"/>
      <c r="C280" s="452"/>
      <c r="D280" s="158"/>
      <c r="E280" s="159"/>
      <c r="F280" s="101"/>
      <c r="G280" s="101"/>
      <c r="H280" s="33"/>
      <c r="I280" s="33"/>
      <c r="J280" s="33"/>
      <c r="K280" s="33"/>
    </row>
    <row r="281" spans="1:11" ht="14.25">
      <c r="A281" s="101"/>
      <c r="B281" s="101"/>
      <c r="C281" s="220"/>
      <c r="D281" s="101"/>
      <c r="E281" s="223"/>
      <c r="F281" s="101"/>
      <c r="G281" s="101"/>
      <c r="H281" s="33"/>
      <c r="I281" s="33"/>
      <c r="J281" s="33"/>
      <c r="K281" s="33"/>
    </row>
    <row r="282" spans="1:11" ht="14.25">
      <c r="A282" s="101"/>
      <c r="B282" s="101"/>
      <c r="C282" s="220"/>
      <c r="D282" s="101"/>
      <c r="E282" s="223"/>
      <c r="F282" s="101"/>
      <c r="G282" s="101"/>
      <c r="H282" s="33"/>
      <c r="I282" s="33"/>
      <c r="J282" s="33"/>
      <c r="K282" s="33"/>
    </row>
    <row r="283" spans="1:11" ht="14.25">
      <c r="A283" s="101"/>
      <c r="B283" s="101"/>
      <c r="C283" s="220"/>
      <c r="D283" s="101"/>
      <c r="E283" s="223"/>
      <c r="F283" s="101"/>
      <c r="G283" s="101"/>
      <c r="H283" s="33"/>
      <c r="I283" s="33"/>
      <c r="J283" s="33"/>
      <c r="K283" s="33"/>
    </row>
    <row r="284" spans="1:11" ht="14.25">
      <c r="A284" s="101"/>
      <c r="B284" s="101"/>
      <c r="C284" s="220"/>
      <c r="D284" s="101"/>
      <c r="E284" s="223"/>
      <c r="F284" s="101"/>
      <c r="G284" s="101"/>
      <c r="H284" s="33"/>
      <c r="I284" s="33"/>
      <c r="J284" s="33"/>
      <c r="K284" s="33"/>
    </row>
    <row r="285" spans="1:11" ht="14.25">
      <c r="A285" s="101"/>
      <c r="B285" s="101"/>
      <c r="C285" s="220"/>
      <c r="D285" s="101"/>
      <c r="E285" s="223"/>
      <c r="F285" s="101"/>
      <c r="G285" s="101"/>
      <c r="H285" s="33"/>
      <c r="I285" s="33"/>
      <c r="J285" s="33"/>
      <c r="K285" s="33"/>
    </row>
    <row r="286" spans="1:11" ht="14.25">
      <c r="A286" s="101"/>
      <c r="B286" s="101"/>
      <c r="C286" s="220"/>
      <c r="D286" s="101"/>
      <c r="E286" s="223"/>
      <c r="F286" s="101"/>
      <c r="G286" s="101"/>
      <c r="H286" s="33"/>
      <c r="I286" s="33"/>
      <c r="J286" s="33"/>
      <c r="K286" s="33"/>
    </row>
    <row r="287" spans="1:11" ht="14.25">
      <c r="A287" s="101"/>
      <c r="B287" s="101"/>
      <c r="C287" s="220"/>
      <c r="D287" s="101"/>
      <c r="E287" s="223"/>
      <c r="F287" s="101"/>
      <c r="G287" s="101"/>
      <c r="H287" s="33"/>
      <c r="I287" s="33"/>
      <c r="J287" s="33"/>
      <c r="K287" s="33"/>
    </row>
    <row r="288" spans="1:11" ht="14.25">
      <c r="A288" s="33"/>
      <c r="B288" s="33"/>
      <c r="C288" s="33"/>
      <c r="D288" s="33"/>
      <c r="E288" s="33"/>
      <c r="F288" s="33"/>
      <c r="G288" s="33"/>
      <c r="H288" s="33"/>
      <c r="I288" s="33"/>
      <c r="J288" s="33"/>
      <c r="K288" s="33"/>
    </row>
    <row r="289" spans="1:11" ht="14.25">
      <c r="A289" s="33"/>
      <c r="B289" s="33"/>
      <c r="C289" s="33"/>
      <c r="D289" s="33"/>
      <c r="E289" s="33"/>
      <c r="F289" s="33"/>
      <c r="G289" s="33"/>
      <c r="H289" s="33"/>
      <c r="I289" s="33"/>
      <c r="J289" s="33"/>
      <c r="K289" s="33"/>
    </row>
    <row r="290" spans="1:11" ht="14.25">
      <c r="A290" s="33"/>
      <c r="B290" s="33"/>
      <c r="C290" s="33"/>
      <c r="D290" s="33"/>
      <c r="E290" s="33"/>
      <c r="F290" s="33"/>
      <c r="G290" s="33"/>
      <c r="H290" s="33"/>
      <c r="I290" s="33"/>
      <c r="J290" s="33"/>
      <c r="K290" s="33"/>
    </row>
    <row r="291" spans="1:11" ht="14.25">
      <c r="A291" s="33"/>
      <c r="B291" s="33"/>
      <c r="C291" s="33"/>
      <c r="D291" s="33"/>
      <c r="E291" s="33"/>
      <c r="F291" s="33"/>
      <c r="G291" s="33"/>
      <c r="H291" s="33"/>
      <c r="I291" s="33"/>
      <c r="J291" s="33"/>
      <c r="K291" s="33"/>
    </row>
    <row r="292" spans="1:11" ht="14.25">
      <c r="A292" s="33"/>
      <c r="B292" s="33"/>
      <c r="C292" s="33"/>
      <c r="D292" s="33"/>
      <c r="E292" s="33"/>
      <c r="F292" s="33"/>
      <c r="G292" s="33"/>
      <c r="H292" s="33"/>
      <c r="I292" s="33"/>
      <c r="J292" s="33"/>
      <c r="K292" s="33"/>
    </row>
    <row r="293" spans="1:11" ht="14.25">
      <c r="A293" s="33"/>
      <c r="B293" s="33"/>
      <c r="C293" s="33"/>
      <c r="D293" s="33"/>
      <c r="E293" s="33"/>
      <c r="F293" s="33"/>
      <c r="G293" s="33"/>
      <c r="H293" s="33"/>
      <c r="I293" s="33"/>
      <c r="J293" s="33"/>
      <c r="K293" s="33"/>
    </row>
    <row r="294" spans="1:11" ht="14.25">
      <c r="A294" s="33"/>
      <c r="B294" s="33"/>
      <c r="C294" s="33"/>
      <c r="D294" s="33"/>
      <c r="E294" s="33"/>
      <c r="F294" s="33"/>
      <c r="G294" s="33"/>
      <c r="H294" s="33"/>
      <c r="I294" s="33"/>
      <c r="J294" s="33"/>
      <c r="K294" s="33"/>
    </row>
  </sheetData>
  <sheetProtection/>
  <mergeCells count="248">
    <mergeCell ref="B279:C279"/>
    <mergeCell ref="B280:C280"/>
    <mergeCell ref="B273:B274"/>
    <mergeCell ref="C273:C274"/>
    <mergeCell ref="B275:C275"/>
    <mergeCell ref="B276:C276"/>
    <mergeCell ref="B277:C277"/>
    <mergeCell ref="B278:C278"/>
    <mergeCell ref="B266:C266"/>
    <mergeCell ref="B267:C267"/>
    <mergeCell ref="B268:C268"/>
    <mergeCell ref="B269:C269"/>
    <mergeCell ref="B270:C270"/>
    <mergeCell ref="B271:C271"/>
    <mergeCell ref="B259:C259"/>
    <mergeCell ref="B260:C260"/>
    <mergeCell ref="B261:C261"/>
    <mergeCell ref="B262:C262"/>
    <mergeCell ref="B264:B265"/>
    <mergeCell ref="C264:C265"/>
    <mergeCell ref="B252:C252"/>
    <mergeCell ref="B253:C253"/>
    <mergeCell ref="B255:B256"/>
    <mergeCell ref="C255:C256"/>
    <mergeCell ref="B257:C257"/>
    <mergeCell ref="B258:C258"/>
    <mergeCell ref="B246:B247"/>
    <mergeCell ref="C246:C247"/>
    <mergeCell ref="B248:C248"/>
    <mergeCell ref="B249:C249"/>
    <mergeCell ref="B250:C250"/>
    <mergeCell ref="B251:C251"/>
    <mergeCell ref="B239:C239"/>
    <mergeCell ref="B240:C240"/>
    <mergeCell ref="B241:C241"/>
    <mergeCell ref="B242:C242"/>
    <mergeCell ref="B243:C243"/>
    <mergeCell ref="B244:C244"/>
    <mergeCell ref="B232:C232"/>
    <mergeCell ref="B233:C233"/>
    <mergeCell ref="B234:C234"/>
    <mergeCell ref="B235:C235"/>
    <mergeCell ref="B237:B238"/>
    <mergeCell ref="C237:C238"/>
    <mergeCell ref="B225:C225"/>
    <mergeCell ref="B226:C226"/>
    <mergeCell ref="B228:B229"/>
    <mergeCell ref="C228:C229"/>
    <mergeCell ref="B230:C230"/>
    <mergeCell ref="B231:C231"/>
    <mergeCell ref="B219:B220"/>
    <mergeCell ref="C219:C220"/>
    <mergeCell ref="B221:C221"/>
    <mergeCell ref="B222:C222"/>
    <mergeCell ref="B223:C223"/>
    <mergeCell ref="B224:C224"/>
    <mergeCell ref="B212:C212"/>
    <mergeCell ref="B213:C213"/>
    <mergeCell ref="B214:C214"/>
    <mergeCell ref="B215:C215"/>
    <mergeCell ref="B216:C216"/>
    <mergeCell ref="B217:C217"/>
    <mergeCell ref="B205:C205"/>
    <mergeCell ref="B206:C206"/>
    <mergeCell ref="B207:C207"/>
    <mergeCell ref="B208:C208"/>
    <mergeCell ref="B210:B211"/>
    <mergeCell ref="C210:C211"/>
    <mergeCell ref="B198:C198"/>
    <mergeCell ref="B199:C199"/>
    <mergeCell ref="B201:B202"/>
    <mergeCell ref="C201:C202"/>
    <mergeCell ref="B203:C203"/>
    <mergeCell ref="B204:C204"/>
    <mergeCell ref="B192:B193"/>
    <mergeCell ref="C192:C193"/>
    <mergeCell ref="B194:C194"/>
    <mergeCell ref="B195:C195"/>
    <mergeCell ref="B196:C196"/>
    <mergeCell ref="B197:C197"/>
    <mergeCell ref="B185:C185"/>
    <mergeCell ref="B186:C186"/>
    <mergeCell ref="B187:C187"/>
    <mergeCell ref="B188:C188"/>
    <mergeCell ref="B189:C189"/>
    <mergeCell ref="B190:C190"/>
    <mergeCell ref="B178:C178"/>
    <mergeCell ref="B179:C179"/>
    <mergeCell ref="B180:C180"/>
    <mergeCell ref="B181:C181"/>
    <mergeCell ref="B183:B184"/>
    <mergeCell ref="C183:C184"/>
    <mergeCell ref="B171:C171"/>
    <mergeCell ref="B172:C172"/>
    <mergeCell ref="B174:B175"/>
    <mergeCell ref="C174:C175"/>
    <mergeCell ref="B176:C176"/>
    <mergeCell ref="B177:C177"/>
    <mergeCell ref="B165:B166"/>
    <mergeCell ref="C165:C166"/>
    <mergeCell ref="B167:C167"/>
    <mergeCell ref="B168:C168"/>
    <mergeCell ref="B169:C169"/>
    <mergeCell ref="B170:C170"/>
    <mergeCell ref="B158:C158"/>
    <mergeCell ref="B159:C159"/>
    <mergeCell ref="B160:C160"/>
    <mergeCell ref="B161:C161"/>
    <mergeCell ref="B162:C162"/>
    <mergeCell ref="B163:C163"/>
    <mergeCell ref="B151:C151"/>
    <mergeCell ref="B152:C152"/>
    <mergeCell ref="B153:C153"/>
    <mergeCell ref="B154:C154"/>
    <mergeCell ref="B156:B157"/>
    <mergeCell ref="C156:C157"/>
    <mergeCell ref="B144:C144"/>
    <mergeCell ref="B145:C145"/>
    <mergeCell ref="B147:B148"/>
    <mergeCell ref="C147:C148"/>
    <mergeCell ref="B149:C149"/>
    <mergeCell ref="B150:C150"/>
    <mergeCell ref="B138:B139"/>
    <mergeCell ref="C138:C139"/>
    <mergeCell ref="B140:C140"/>
    <mergeCell ref="B141:C141"/>
    <mergeCell ref="B142:C142"/>
    <mergeCell ref="B143:C143"/>
    <mergeCell ref="B131:C131"/>
    <mergeCell ref="B132:C132"/>
    <mergeCell ref="B133:C133"/>
    <mergeCell ref="B134:C134"/>
    <mergeCell ref="B135:C135"/>
    <mergeCell ref="B136:C136"/>
    <mergeCell ref="B124:C124"/>
    <mergeCell ref="B125:C125"/>
    <mergeCell ref="B126:C126"/>
    <mergeCell ref="B127:C127"/>
    <mergeCell ref="B129:B130"/>
    <mergeCell ref="C129:C130"/>
    <mergeCell ref="B117:C117"/>
    <mergeCell ref="B118:C118"/>
    <mergeCell ref="B120:B121"/>
    <mergeCell ref="C120:C121"/>
    <mergeCell ref="B122:C122"/>
    <mergeCell ref="B123:C123"/>
    <mergeCell ref="B111:B112"/>
    <mergeCell ref="C111:C112"/>
    <mergeCell ref="B113:C113"/>
    <mergeCell ref="B114:C114"/>
    <mergeCell ref="B115:C115"/>
    <mergeCell ref="B116:C116"/>
    <mergeCell ref="B104:C104"/>
    <mergeCell ref="B105:C105"/>
    <mergeCell ref="B106:C106"/>
    <mergeCell ref="B107:C107"/>
    <mergeCell ref="B108:C108"/>
    <mergeCell ref="B109:C109"/>
    <mergeCell ref="B97:C97"/>
    <mergeCell ref="B98:C98"/>
    <mergeCell ref="B99:C99"/>
    <mergeCell ref="B100:C100"/>
    <mergeCell ref="B102:B103"/>
    <mergeCell ref="C102:C103"/>
    <mergeCell ref="B90:C90"/>
    <mergeCell ref="B91:C91"/>
    <mergeCell ref="B93:B94"/>
    <mergeCell ref="C93:C94"/>
    <mergeCell ref="B95:C95"/>
    <mergeCell ref="B96:C96"/>
    <mergeCell ref="B84:B85"/>
    <mergeCell ref="C84:C85"/>
    <mergeCell ref="B86:C86"/>
    <mergeCell ref="B87:C87"/>
    <mergeCell ref="B88:C88"/>
    <mergeCell ref="B89:C89"/>
    <mergeCell ref="B77:C77"/>
    <mergeCell ref="B78:C78"/>
    <mergeCell ref="B79:C79"/>
    <mergeCell ref="B80:C80"/>
    <mergeCell ref="B81:C81"/>
    <mergeCell ref="B82:C82"/>
    <mergeCell ref="B70:C70"/>
    <mergeCell ref="B71:C71"/>
    <mergeCell ref="B72:C72"/>
    <mergeCell ref="B73:C73"/>
    <mergeCell ref="B75:B76"/>
    <mergeCell ref="C75:C76"/>
    <mergeCell ref="B63:C63"/>
    <mergeCell ref="B64:C64"/>
    <mergeCell ref="B66:B67"/>
    <mergeCell ref="C66:C67"/>
    <mergeCell ref="B68:C68"/>
    <mergeCell ref="B69:C69"/>
    <mergeCell ref="B57:B58"/>
    <mergeCell ref="C57:C58"/>
    <mergeCell ref="B59:C59"/>
    <mergeCell ref="B60:C60"/>
    <mergeCell ref="B61:C61"/>
    <mergeCell ref="B62:C62"/>
    <mergeCell ref="B50:C50"/>
    <mergeCell ref="B51:C51"/>
    <mergeCell ref="B52:C52"/>
    <mergeCell ref="B53:C53"/>
    <mergeCell ref="B54:C54"/>
    <mergeCell ref="B55:C55"/>
    <mergeCell ref="B43:C43"/>
    <mergeCell ref="B44:C44"/>
    <mergeCell ref="B45:C45"/>
    <mergeCell ref="B46:C46"/>
    <mergeCell ref="B48:B49"/>
    <mergeCell ref="C48:C49"/>
    <mergeCell ref="B36:C36"/>
    <mergeCell ref="B37:C37"/>
    <mergeCell ref="B39:B40"/>
    <mergeCell ref="C39:C40"/>
    <mergeCell ref="B41:C41"/>
    <mergeCell ref="B42:C42"/>
    <mergeCell ref="B30:B31"/>
    <mergeCell ref="C30:C31"/>
    <mergeCell ref="B32:C32"/>
    <mergeCell ref="B33:C33"/>
    <mergeCell ref="B34:C34"/>
    <mergeCell ref="B35:C35"/>
    <mergeCell ref="B23:C23"/>
    <mergeCell ref="B24:C24"/>
    <mergeCell ref="B25:C25"/>
    <mergeCell ref="B26:C26"/>
    <mergeCell ref="B27:C27"/>
    <mergeCell ref="B28:C28"/>
    <mergeCell ref="B16:C16"/>
    <mergeCell ref="B17:C17"/>
    <mergeCell ref="B18:C18"/>
    <mergeCell ref="B19:C19"/>
    <mergeCell ref="B21:B22"/>
    <mergeCell ref="C21:C22"/>
    <mergeCell ref="B9:C9"/>
    <mergeCell ref="B10:C10"/>
    <mergeCell ref="B12:B13"/>
    <mergeCell ref="C12:C13"/>
    <mergeCell ref="B14:C14"/>
    <mergeCell ref="B15:C15"/>
    <mergeCell ref="B3:B4"/>
    <mergeCell ref="C3:C4"/>
    <mergeCell ref="B5:C5"/>
    <mergeCell ref="B6:C6"/>
    <mergeCell ref="B7:C7"/>
    <mergeCell ref="B8:C8"/>
  </mergeCells>
  <conditionalFormatting sqref="C48:C49 C57:C58 C39:C40 C21:C22 C3:C4 C30:C31 C12:C13 C66:C67 C84:C85 C102:C103 C120:C121 C138:C139 C156:C157 C174:C175 C192:C193 C210:C211 C228:C229 C246:C247 C75:C76 C93:C94 C111:C112 C129:C130 C147:C148 C165:C166 C183:C184 C201:C202 C219:C220 C237:C238 C255:C256 C273:C274 C264:C265">
    <cfRule type="cellIs" priority="1" dxfId="34" operator="equal" stopIfTrue="1">
      <formula>"星期六"</formula>
    </cfRule>
    <cfRule type="cellIs" priority="2" dxfId="35" operator="equal" stopIfTrue="1">
      <formula>"星期日"</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多用记事本</dc:title>
  <dc:subject/>
  <dc:creator>TXREN</dc:creator>
  <cp:keywords/>
  <dc:description/>
  <cp:lastModifiedBy>Administrator</cp:lastModifiedBy>
  <cp:lastPrinted>2011-11-17T04:32:37Z</cp:lastPrinted>
  <dcterms:created xsi:type="dcterms:W3CDTF">1996-12-17T01:32:42Z</dcterms:created>
  <dcterms:modified xsi:type="dcterms:W3CDTF">2014-01-31T13:26:39Z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